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Paololuigi Salimbeni" reservationPassword="C81F"/>
  <workbookPr defaultThemeVersion="124226"/>
  <bookViews>
    <workbookView xWindow="480" yWindow="345" windowWidth="19815" windowHeight="7665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D49" i="1"/>
  <c r="D50"/>
  <c r="D41"/>
  <c r="D42"/>
  <c r="D33"/>
  <c r="D34"/>
  <c r="D25"/>
  <c r="D26"/>
  <c r="D17"/>
  <c r="D18"/>
  <c r="D9"/>
  <c r="D10"/>
  <c r="C48"/>
  <c r="C47"/>
  <c r="C40"/>
  <c r="C39"/>
  <c r="C32"/>
  <c r="C31"/>
  <c r="C24"/>
  <c r="C23"/>
  <c r="C16"/>
  <c r="C8"/>
  <c r="C15" l="1"/>
  <c r="C7"/>
</calcChain>
</file>

<file path=xl/sharedStrings.xml><?xml version="1.0" encoding="utf-8"?>
<sst xmlns="http://schemas.openxmlformats.org/spreadsheetml/2006/main" count="48" uniqueCount="24">
  <si>
    <t>Coefficiente d'elasticità di un sistema</t>
  </si>
  <si>
    <t>Input</t>
  </si>
  <si>
    <t>Output</t>
  </si>
  <si>
    <t xml:space="preserve">     1° elemento</t>
  </si>
  <si>
    <t xml:space="preserve">     2° elemento</t>
  </si>
  <si>
    <t xml:space="preserve">     3° elemento</t>
  </si>
  <si>
    <t>7E7-06</t>
  </si>
  <si>
    <t xml:space="preserve">     4° elemento</t>
  </si>
  <si>
    <t xml:space="preserve">     5° elemento</t>
  </si>
  <si>
    <r>
      <t xml:space="preserve">Coefficiente d'elasticità dell'elemento &lt;Xde&gt;, espressa in </t>
    </r>
    <r>
      <rPr>
        <sz val="11"/>
        <rFont val="Calibri"/>
        <family val="2"/>
      </rPr>
      <t>«N</t>
    </r>
    <r>
      <rPr>
        <vertAlign val="superscript"/>
        <sz val="11"/>
        <rFont val="Calibri"/>
        <family val="2"/>
      </rPr>
      <t>-1</t>
    </r>
    <r>
      <rPr>
        <sz val="11"/>
        <rFont val="Calibri"/>
        <family val="2"/>
      </rPr>
      <t>»</t>
    </r>
  </si>
  <si>
    <r>
      <t xml:space="preserve">Lunghezza totale del sistema &lt;Lt&gt;, espressa in </t>
    </r>
    <r>
      <rPr>
        <sz val="11"/>
        <color theme="1"/>
        <rFont val="Calibri"/>
        <family val="2"/>
      </rPr>
      <t>«m»</t>
    </r>
  </si>
  <si>
    <r>
      <t xml:space="preserve">Coefficiente d'elasticità del sistema &lt;Xdt&gt;, espresso in </t>
    </r>
    <r>
      <rPr>
        <sz val="11"/>
        <color theme="1"/>
        <rFont val="Calibri"/>
        <family val="2"/>
      </rPr>
      <t>«N</t>
    </r>
    <r>
      <rPr>
        <vertAlign val="superscript"/>
        <sz val="11"/>
        <color theme="1"/>
        <rFont val="Calibri"/>
        <family val="2"/>
      </rPr>
      <t>-1</t>
    </r>
    <r>
      <rPr>
        <sz val="11"/>
        <color theme="1"/>
        <rFont val="Calibri"/>
        <family val="2"/>
      </rPr>
      <t>»</t>
    </r>
  </si>
  <si>
    <r>
      <t xml:space="preserve">Coefficiente d'elasticità relativo dell'elemento &lt;Xre&gt;,  espresso in </t>
    </r>
    <r>
      <rPr>
        <sz val="11"/>
        <color theme="1"/>
        <rFont val="Calibri"/>
        <family val="2"/>
      </rPr>
      <t xml:space="preserve">«m </t>
    </r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</rPr>
      <t xml:space="preserve"> N</t>
    </r>
    <r>
      <rPr>
        <vertAlign val="superscript"/>
        <sz val="11"/>
        <color theme="1"/>
        <rFont val="Calibri"/>
        <family val="2"/>
      </rPr>
      <t>-1</t>
    </r>
    <r>
      <rPr>
        <sz val="11"/>
        <color theme="1"/>
        <rFont val="Calibri"/>
        <family val="2"/>
      </rPr>
      <t>»</t>
    </r>
  </si>
  <si>
    <t>Risultati</t>
  </si>
  <si>
    <t xml:space="preserve">     6° elemento</t>
  </si>
  <si>
    <r>
      <t xml:space="preserve">Lunghezza dell'elemento </t>
    </r>
    <r>
      <rPr>
        <sz val="11"/>
        <color theme="1"/>
        <rFont val="Calibri"/>
        <family val="2"/>
      </rPr>
      <t>&lt;Le&gt;</t>
    </r>
    <r>
      <rPr>
        <sz val="11"/>
        <color theme="1"/>
        <rFont val="Calibri"/>
        <family val="2"/>
        <scheme val="minor"/>
      </rPr>
      <t xml:space="preserve">,  espressa in </t>
    </r>
    <r>
      <rPr>
        <sz val="11"/>
        <color theme="1"/>
        <rFont val="Calibri"/>
        <family val="2"/>
      </rPr>
      <t>«m»</t>
    </r>
  </si>
  <si>
    <r>
      <t xml:space="preserve">Sommatoria di tutti gli </t>
    </r>
    <r>
      <rPr>
        <sz val="11"/>
        <color theme="1"/>
        <rFont val="Calibri"/>
        <family val="2"/>
      </rPr>
      <t>«Xre» &lt;</t>
    </r>
    <r>
      <rPr>
        <sz val="11"/>
        <color theme="1"/>
        <rFont val="Symbol"/>
        <family val="1"/>
        <charset val="2"/>
      </rPr>
      <t>å</t>
    </r>
    <r>
      <rPr>
        <sz val="11"/>
        <color theme="1"/>
        <rFont val="Calibri"/>
        <family val="2"/>
      </rPr>
      <t>Xre&gt; dal «1° elemento» a questo compreso</t>
    </r>
  </si>
  <si>
    <r>
      <t xml:space="preserve">Lunghezza dell'elemento &lt;Le&gt;, espressa in </t>
    </r>
    <r>
      <rPr>
        <sz val="11"/>
        <color theme="1"/>
        <rFont val="Calibri"/>
        <family val="2"/>
      </rPr>
      <t>«m»</t>
    </r>
  </si>
  <si>
    <r>
      <t xml:space="preserve">Coefficiente d'elasticità relativo dell'elemento </t>
    </r>
    <r>
      <rPr>
        <sz val="11"/>
        <color theme="1"/>
        <rFont val="Calibri"/>
        <family val="2"/>
      </rPr>
      <t>&lt;Xre&gt;</t>
    </r>
    <r>
      <rPr>
        <sz val="11"/>
        <color theme="1"/>
        <rFont val="Calibri"/>
        <family val="2"/>
        <scheme val="minor"/>
      </rPr>
      <t xml:space="preserve">, espresso in </t>
    </r>
    <r>
      <rPr>
        <sz val="11"/>
        <color theme="1"/>
        <rFont val="Calibri"/>
        <family val="2"/>
      </rPr>
      <t xml:space="preserve">«m </t>
    </r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</rPr>
      <t xml:space="preserve"> N</t>
    </r>
    <r>
      <rPr>
        <vertAlign val="superscript"/>
        <sz val="11"/>
        <color theme="1"/>
        <rFont val="Calibri"/>
        <family val="2"/>
      </rPr>
      <t>-1</t>
    </r>
    <r>
      <rPr>
        <sz val="11"/>
        <color theme="1"/>
        <rFont val="Calibri"/>
        <family val="2"/>
      </rPr>
      <t>»</t>
    </r>
  </si>
  <si>
    <r>
      <t xml:space="preserve">Coefficiente d'elasticità dell'elemento </t>
    </r>
    <r>
      <rPr>
        <sz val="11"/>
        <rFont val="Calibri"/>
        <family val="2"/>
      </rPr>
      <t>&lt;Xde&gt;</t>
    </r>
    <r>
      <rPr>
        <sz val="11"/>
        <rFont val="Calibri"/>
        <family val="2"/>
        <scheme val="minor"/>
      </rPr>
      <t xml:space="preserve">, espressa in </t>
    </r>
    <r>
      <rPr>
        <sz val="11"/>
        <rFont val="Calibri"/>
        <family val="2"/>
      </rPr>
      <t>«N</t>
    </r>
    <r>
      <rPr>
        <vertAlign val="superscript"/>
        <sz val="11"/>
        <rFont val="Calibri"/>
        <family val="2"/>
      </rPr>
      <t>-1</t>
    </r>
    <r>
      <rPr>
        <sz val="11"/>
        <rFont val="Calibri"/>
        <family val="2"/>
      </rPr>
      <t>»</t>
    </r>
  </si>
  <si>
    <r>
      <t xml:space="preserve">Lunghezza dell'elemento </t>
    </r>
    <r>
      <rPr>
        <sz val="11"/>
        <color theme="1"/>
        <rFont val="Calibri"/>
        <family val="2"/>
      </rPr>
      <t>&lt;Le&gt;</t>
    </r>
    <r>
      <rPr>
        <sz val="11"/>
        <color theme="1"/>
        <rFont val="Calibri"/>
        <family val="2"/>
        <scheme val="minor"/>
      </rPr>
      <t xml:space="preserve">, espressa in </t>
    </r>
    <r>
      <rPr>
        <sz val="11"/>
        <color theme="1"/>
        <rFont val="Calibri"/>
        <family val="2"/>
      </rPr>
      <t>«m»</t>
    </r>
  </si>
  <si>
    <r>
      <t xml:space="preserve">Lunghezza totale del sistema </t>
    </r>
    <r>
      <rPr>
        <sz val="11"/>
        <color theme="1"/>
        <rFont val="Calibri"/>
        <family val="2"/>
      </rPr>
      <t>&lt;Lt&gt;</t>
    </r>
    <r>
      <rPr>
        <sz val="11"/>
        <color theme="1"/>
        <rFont val="Calibri"/>
        <family val="2"/>
        <scheme val="minor"/>
      </rPr>
      <t xml:space="preserve">, espressa in </t>
    </r>
    <r>
      <rPr>
        <sz val="11"/>
        <color theme="1"/>
        <rFont val="Calibri"/>
        <family val="2"/>
      </rPr>
      <t>«m»</t>
    </r>
  </si>
  <si>
    <r>
      <t xml:space="preserve">Coefficiente d'elasticità del sistema </t>
    </r>
    <r>
      <rPr>
        <sz val="11"/>
        <color theme="1"/>
        <rFont val="Calibri"/>
        <family val="2"/>
      </rPr>
      <t>&lt;Xdt&gt;</t>
    </r>
    <r>
      <rPr>
        <sz val="11"/>
        <color theme="1"/>
        <rFont val="Calibri"/>
        <family val="2"/>
        <scheme val="minor"/>
      </rPr>
      <t xml:space="preserve">, espresso in </t>
    </r>
    <r>
      <rPr>
        <sz val="11"/>
        <color theme="1"/>
        <rFont val="Calibri"/>
        <family val="2"/>
      </rPr>
      <t>«N</t>
    </r>
    <r>
      <rPr>
        <vertAlign val="superscript"/>
        <sz val="11"/>
        <color theme="1"/>
        <rFont val="Calibri"/>
        <family val="2"/>
      </rPr>
      <t>-1</t>
    </r>
    <r>
      <rPr>
        <sz val="11"/>
        <color theme="1"/>
        <rFont val="Calibri"/>
        <family val="2"/>
      </rPr>
      <t>»</t>
    </r>
  </si>
  <si>
    <r>
      <t xml:space="preserve">Composto da (1 </t>
    </r>
    <r>
      <rPr>
        <b/>
        <sz val="11"/>
        <color rgb="FF0070C0"/>
        <rFont val="Symbol"/>
        <family val="1"/>
        <charset val="2"/>
      </rPr>
      <t>¸</t>
    </r>
    <r>
      <rPr>
        <b/>
        <sz val="11"/>
        <color rgb="FF0070C0"/>
        <rFont val="Calibri"/>
        <family val="2"/>
      </rPr>
      <t xml:space="preserve"> 6) elementi</t>
    </r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</si>
</sst>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sz val="18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vertAlign val="superscript"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rgb="FFFF0000"/>
      <name val="Calibri"/>
      <family val="2"/>
      <scheme val="minor"/>
    </font>
    <font>
      <b/>
      <sz val="11"/>
      <color rgb="FF9966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0070C0"/>
      <name val="Calibri"/>
      <family val="2"/>
    </font>
    <font>
      <b/>
      <sz val="11"/>
      <color rgb="FF0070C0"/>
      <name val="Calibri"/>
      <family val="2"/>
      <scheme val="minor"/>
    </font>
    <font>
      <b/>
      <sz val="11"/>
      <color rgb="FF0070C0"/>
      <name val="Symbol"/>
      <family val="1"/>
      <charset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0" fontId="2" fillId="3" borderId="0" xfId="0" applyFont="1" applyFill="1"/>
    <xf numFmtId="11" fontId="2" fillId="3" borderId="0" xfId="0" applyNumberFormat="1" applyFont="1" applyFill="1"/>
    <xf numFmtId="0" fontId="0" fillId="3" borderId="0" xfId="0" applyFill="1"/>
    <xf numFmtId="11" fontId="0" fillId="2" borderId="0" xfId="0" applyNumberFormat="1" applyFill="1"/>
    <xf numFmtId="0" fontId="9" fillId="0" borderId="0" xfId="0" applyFont="1" applyAlignment="1">
      <alignment horizontal="center"/>
    </xf>
    <xf numFmtId="11" fontId="0" fillId="0" borderId="0" xfId="0" applyNumberFormat="1"/>
    <xf numFmtId="11" fontId="9" fillId="4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0" fillId="2" borderId="0" xfId="0" applyNumberFormat="1" applyFill="1"/>
    <xf numFmtId="0" fontId="2" fillId="3" borderId="0" xfId="0" applyFont="1" applyFill="1" applyBorder="1"/>
    <xf numFmtId="11" fontId="11" fillId="5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9966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2</xdr:row>
      <xdr:rowOff>0</xdr:rowOff>
    </xdr:from>
    <xdr:ext cx="4705350" cy="1158074"/>
    <xdr:sp macro="" textlink="">
      <xdr:nvSpPr>
        <xdr:cNvPr id="2" name="CasellaDiTesto 1"/>
        <xdr:cNvSpPr txBox="1"/>
      </xdr:nvSpPr>
      <xdr:spPr>
        <a:xfrm>
          <a:off x="7239000" y="485775"/>
          <a:ext cx="4705350" cy="115807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spc="80" baseline="0">
              <a:latin typeface="Arial Black" pitchFamily="34" charset="0"/>
              <a:cs typeface="Arial" pitchFamily="34" charset="0"/>
            </a:rPr>
            <a:t>Delucidazioni</a:t>
          </a: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Per maggiori informazioni sul </a:t>
          </a:r>
          <a:r>
            <a:rPr lang="it-IT" sz="10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Coefficiente di elasticità di un sistema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, consultare la Dispensa, dello stesso Autore:</a:t>
          </a:r>
        </a:p>
        <a:p>
          <a:pPr algn="l"/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 spc="80" baseline="0">
              <a:solidFill>
                <a:srgbClr val="009900"/>
              </a:solidFill>
              <a:latin typeface="Gaze" pitchFamily="2" charset="0"/>
              <a:cs typeface="Arial" pitchFamily="34" charset="0"/>
            </a:rPr>
            <a:t>L'elasticotà nelle corde speleo-alpinistiche</a:t>
          </a:r>
        </a:p>
        <a:p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000" spc="80" baseline="0">
              <a:latin typeface="Arial" pitchFamily="34" charset="0"/>
              <a:cs typeface="Arial" pitchFamily="34" charset="0"/>
            </a:rPr>
            <a:t>In </a:t>
          </a:r>
          <a:r>
            <a:rPr lang="it-IT" sz="1000" spc="80" baseline="0">
              <a:latin typeface="Gaze" pitchFamily="2" charset="0"/>
              <a:cs typeface="Arial" pitchFamily="34" charset="0"/>
            </a:rPr>
            <a:t>Elementi elastici in serie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, a pagina  22</a:t>
          </a:r>
        </a:p>
        <a:p>
          <a:r>
            <a:rPr lang="it-IT" sz="1000" spc="80" baseline="0">
              <a:latin typeface="Arial" pitchFamily="34" charset="0"/>
              <a:cs typeface="Arial" pitchFamily="34" charset="0"/>
            </a:rPr>
            <a:t>    Nel sito «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www.paolosalimbeni.it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», vedi in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Dispense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.</a:t>
          </a:r>
        </a:p>
      </xdr:txBody>
    </xdr:sp>
    <xdr:clientData/>
  </xdr:oneCellAnchor>
  <xdr:twoCellAnchor>
    <xdr:from>
      <xdr:col>5</xdr:col>
      <xdr:colOff>57150</xdr:colOff>
      <xdr:row>19</xdr:row>
      <xdr:rowOff>9525</xdr:rowOff>
    </xdr:from>
    <xdr:to>
      <xdr:col>6</xdr:col>
      <xdr:colOff>476250</xdr:colOff>
      <xdr:row>21</xdr:row>
      <xdr:rowOff>19050</xdr:rowOff>
    </xdr:to>
    <xdr:pic>
      <xdr:nvPicPr>
        <xdr:cNvPr id="102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296150" y="3933825"/>
          <a:ext cx="1028700" cy="419100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6</xdr:col>
      <xdr:colOff>457200</xdr:colOff>
      <xdr:row>16</xdr:row>
      <xdr:rowOff>47625</xdr:rowOff>
    </xdr:from>
    <xdr:ext cx="1696170" cy="264560"/>
    <xdr:sp macro="" textlink="">
      <xdr:nvSpPr>
        <xdr:cNvPr id="8" name="CasellaDiTesto 7"/>
        <xdr:cNvSpPr txBox="1"/>
      </xdr:nvSpPr>
      <xdr:spPr>
        <a:xfrm>
          <a:off x="8305800" y="3371850"/>
          <a:ext cx="169617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/>
            <a:t>n = numero degli elementi</a:t>
          </a:r>
        </a:p>
      </xdr:txBody>
    </xdr:sp>
    <xdr:clientData/>
  </xdr:oneCellAnchor>
  <xdr:oneCellAnchor>
    <xdr:from>
      <xdr:col>6</xdr:col>
      <xdr:colOff>161926</xdr:colOff>
      <xdr:row>21</xdr:row>
      <xdr:rowOff>180975</xdr:rowOff>
    </xdr:from>
    <xdr:ext cx="3352799" cy="2282356"/>
    <xdr:sp macro="" textlink="">
      <xdr:nvSpPr>
        <xdr:cNvPr id="10" name="CasellaDiTesto 9"/>
        <xdr:cNvSpPr txBox="1"/>
      </xdr:nvSpPr>
      <xdr:spPr>
        <a:xfrm>
          <a:off x="8010526" y="4486275"/>
          <a:ext cx="3352799" cy="228235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/>
            <a:t>     </a:t>
          </a:r>
          <a:r>
            <a:rPr lang="it-IT" sz="1100" b="1">
              <a:solidFill>
                <a:srgbClr val="996600"/>
              </a:solidFill>
            </a:rPr>
            <a:t>Esempio</a:t>
          </a:r>
        </a:p>
        <a:p>
          <a:r>
            <a:rPr lang="it-IT" sz="1100">
              <a:solidFill>
                <a:srgbClr val="C00000"/>
              </a:solidFill>
            </a:rPr>
            <a:t>  n = 3 elementi (i </a:t>
          </a:r>
          <a:r>
            <a:rPr lang="it-IT" sz="1100">
              <a:solidFill>
                <a:srgbClr val="996600"/>
              </a:solidFill>
            </a:rPr>
            <a:t>Risultati</a:t>
          </a:r>
          <a:r>
            <a:rPr lang="it-IT" sz="1100">
              <a:solidFill>
                <a:srgbClr val="C00000"/>
              </a:solidFill>
            </a:rPr>
            <a:t> ulteriori si ignorano)</a:t>
          </a:r>
        </a:p>
        <a:p>
          <a:r>
            <a:rPr lang="it-IT" sz="1100" b="1">
              <a:solidFill>
                <a:srgbClr val="C00000"/>
              </a:solidFill>
            </a:rPr>
            <a:t>1° = moschettone in acciaio:</a:t>
          </a:r>
        </a:p>
        <a:p>
          <a:r>
            <a:rPr lang="it-IT" sz="1100">
              <a:solidFill>
                <a:srgbClr val="C00000"/>
              </a:solidFill>
            </a:rPr>
            <a:t>          Xde = 2,00 </a:t>
          </a:r>
          <a:r>
            <a:rPr lang="it-IT" sz="1100">
              <a:solidFill>
                <a:srgbClr val="C00000"/>
              </a:solidFill>
              <a:sym typeface="Symbol"/>
            </a:rPr>
            <a:t> 10</a:t>
          </a:r>
          <a:r>
            <a:rPr lang="it-IT" sz="1100" baseline="30000">
              <a:solidFill>
                <a:srgbClr val="C00000"/>
              </a:solidFill>
              <a:sym typeface="Symbol"/>
            </a:rPr>
            <a:t>-8</a:t>
          </a:r>
          <a:r>
            <a:rPr lang="it-IT" sz="1100">
              <a:solidFill>
                <a:srgbClr val="C00000"/>
              </a:solidFill>
              <a:sym typeface="Symbol"/>
            </a:rPr>
            <a:t> N</a:t>
          </a:r>
          <a:r>
            <a:rPr lang="it-IT" sz="1100" baseline="30000">
              <a:solidFill>
                <a:srgbClr val="C00000"/>
              </a:solidFill>
              <a:sym typeface="Symbol"/>
            </a:rPr>
            <a:t>-1</a:t>
          </a:r>
          <a:r>
            <a:rPr lang="it-IT" sz="1100" baseline="0">
              <a:solidFill>
                <a:srgbClr val="C00000"/>
              </a:solidFill>
              <a:sym typeface="Symbol"/>
            </a:rPr>
            <a:t>; Le = 0,07 m</a:t>
          </a:r>
        </a:p>
        <a:p>
          <a:r>
            <a:rPr lang="it-IT" sz="1100" b="1">
              <a:solidFill>
                <a:srgbClr val="C00000"/>
              </a:solidFill>
            </a:rPr>
            <a:t>2° = longe</a:t>
          </a:r>
          <a:r>
            <a:rPr lang="it-IT" sz="1100" b="1" baseline="0">
              <a:solidFill>
                <a:srgbClr val="C00000"/>
              </a:solidFill>
            </a:rPr>
            <a:t> in corda dinamica </a:t>
          </a:r>
          <a:r>
            <a:rPr lang="it-IT" sz="1100" b="1" baseline="0">
              <a:solidFill>
                <a:srgbClr val="C00000"/>
              </a:solidFill>
              <a:sym typeface="Symbol"/>
            </a:rPr>
            <a:t> = 10 mm: </a:t>
          </a:r>
        </a:p>
        <a:p>
          <a:r>
            <a:rPr lang="it-IT" sz="1100" baseline="0">
              <a:solidFill>
                <a:srgbClr val="C00000"/>
              </a:solidFill>
              <a:sym typeface="Symbol"/>
            </a:rPr>
            <a:t>          Xde = 7,60  10</a:t>
          </a:r>
          <a:r>
            <a:rPr lang="it-IT" sz="1100" baseline="30000">
              <a:solidFill>
                <a:srgbClr val="C00000"/>
              </a:solidFill>
              <a:sym typeface="Symbol"/>
            </a:rPr>
            <a:t>-5</a:t>
          </a:r>
          <a:r>
            <a:rPr lang="it-IT" sz="1100" baseline="0">
              <a:solidFill>
                <a:srgbClr val="C00000"/>
              </a:solidFill>
              <a:sym typeface="Symbol"/>
            </a:rPr>
            <a:t> N</a:t>
          </a:r>
          <a:r>
            <a:rPr lang="it-IT" sz="1100" baseline="30000">
              <a:solidFill>
                <a:srgbClr val="C00000"/>
              </a:solidFill>
              <a:sym typeface="Symbol"/>
            </a:rPr>
            <a:t>-1</a:t>
          </a:r>
          <a:r>
            <a:rPr lang="it-IT" sz="1100" baseline="0">
              <a:solidFill>
                <a:srgbClr val="C00000"/>
              </a:solidFill>
              <a:sym typeface="Symbol"/>
            </a:rPr>
            <a:t>; Le = 0,26 m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1">
              <a:solidFill>
                <a:srgbClr val="C00000"/>
              </a:solidFill>
              <a:latin typeface="+mn-lt"/>
              <a:ea typeface="+mn-ea"/>
              <a:cs typeface="+mn-cs"/>
            </a:rPr>
            <a:t>3° = moschettone in acciaio: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         Xde = 2,00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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10</a:t>
          </a:r>
          <a:r>
            <a:rPr lang="it-IT" sz="1100" baseline="30000">
              <a:solidFill>
                <a:srgbClr val="C00000"/>
              </a:solidFill>
              <a:latin typeface="+mn-lt"/>
              <a:ea typeface="+mn-ea"/>
              <a:cs typeface="+mn-cs"/>
            </a:rPr>
            <a:t>-8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N</a:t>
          </a:r>
          <a:r>
            <a:rPr lang="it-IT" sz="1100" baseline="30000">
              <a:solidFill>
                <a:srgbClr val="C00000"/>
              </a:solidFill>
              <a:latin typeface="+mn-lt"/>
              <a:ea typeface="+mn-ea"/>
              <a:cs typeface="+mn-cs"/>
            </a:rPr>
            <a:t>-1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; Le = 0,07 m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it-IT" sz="500" baseline="0">
            <a:solidFill>
              <a:srgbClr val="C00000"/>
            </a:solidFill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    </a:t>
          </a:r>
          <a:r>
            <a:rPr lang="it-IT" sz="1100" b="1" baseline="0">
              <a:solidFill>
                <a:srgbClr val="996600"/>
              </a:solidFill>
              <a:latin typeface="+mn-lt"/>
              <a:ea typeface="+mn-ea"/>
              <a:cs typeface="+mn-cs"/>
            </a:rPr>
            <a:t>Risultato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Lt = 0,4 m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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Xre (sommatoria degli «Xre») =  1,98 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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10</a:t>
          </a:r>
          <a:r>
            <a:rPr lang="it-IT" sz="1100" baseline="30000">
              <a:solidFill>
                <a:srgbClr val="C00000"/>
              </a:solidFill>
              <a:latin typeface="+mn-lt"/>
              <a:ea typeface="+mn-ea"/>
              <a:cs typeface="+mn-cs"/>
            </a:rPr>
            <a:t>-5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N</a:t>
          </a:r>
          <a:r>
            <a:rPr lang="it-IT" sz="1100" baseline="30000">
              <a:solidFill>
                <a:srgbClr val="C00000"/>
              </a:solidFill>
              <a:latin typeface="+mn-lt"/>
              <a:ea typeface="+mn-ea"/>
              <a:cs typeface="+mn-cs"/>
            </a:rPr>
            <a:t>-1</a:t>
          </a:r>
          <a:endParaRPr lang="it-IT" sz="1100" baseline="0">
            <a:solidFill>
              <a:srgbClr val="C00000"/>
            </a:solidFill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Xdt = 4,94 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 10</a:t>
          </a:r>
          <a:r>
            <a:rPr lang="it-IT" sz="1100" baseline="300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-5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 N</a:t>
          </a:r>
          <a:r>
            <a:rPr lang="it-IT" sz="1100" baseline="30000">
              <a:solidFill>
                <a:srgbClr val="C00000"/>
              </a:solidFill>
              <a:latin typeface="+mn-lt"/>
              <a:ea typeface="+mn-ea"/>
              <a:cs typeface="+mn-cs"/>
              <a:sym typeface="Symbol"/>
            </a:rPr>
            <a:t>-1</a:t>
          </a:r>
          <a:endParaRPr lang="it-IT" sz="1100" baseline="30000">
            <a:solidFill>
              <a:srgbClr val="C00000"/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9</xdr:col>
      <xdr:colOff>504825</xdr:colOff>
      <xdr:row>51</xdr:row>
      <xdr:rowOff>0</xdr:rowOff>
    </xdr:from>
    <xdr:ext cx="1929311" cy="371705"/>
    <xdr:sp macro="" textlink="">
      <xdr:nvSpPr>
        <xdr:cNvPr id="11" name="CasellaDiTesto 10"/>
        <xdr:cNvSpPr txBox="1"/>
      </xdr:nvSpPr>
      <xdr:spPr>
        <a:xfrm>
          <a:off x="10182225" y="10334625"/>
          <a:ext cx="1929311" cy="3717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>
              <a:latin typeface="Lucida Calligraphy" pitchFamily="66" charset="0"/>
            </a:rPr>
            <a:t>Paolo Salimbeni</a:t>
          </a:r>
        </a:p>
      </xdr:txBody>
    </xdr:sp>
    <xdr:clientData/>
  </xdr:oneCellAnchor>
  <xdr:twoCellAnchor editAs="oneCell">
    <xdr:from>
      <xdr:col>10</xdr:col>
      <xdr:colOff>161956</xdr:colOff>
      <xdr:row>52</xdr:row>
      <xdr:rowOff>123848</xdr:rowOff>
    </xdr:from>
    <xdr:to>
      <xdr:col>12</xdr:col>
      <xdr:colOff>340851</xdr:colOff>
      <xdr:row>55</xdr:row>
      <xdr:rowOff>140919</xdr:rowOff>
    </xdr:to>
    <xdr:pic>
      <xdr:nvPicPr>
        <xdr:cNvPr id="12" name="Immagine 11" descr="Firma_BN.bmp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48956" y="10648973"/>
          <a:ext cx="1398095" cy="588571"/>
        </a:xfrm>
        <a:prstGeom prst="rect">
          <a:avLst/>
        </a:prstGeom>
      </xdr:spPr>
    </xdr:pic>
    <xdr:clientData/>
  </xdr:twoCellAnchor>
  <xdr:oneCellAnchor>
    <xdr:from>
      <xdr:col>2</xdr:col>
      <xdr:colOff>142875</xdr:colOff>
      <xdr:row>52</xdr:row>
      <xdr:rowOff>161925</xdr:rowOff>
    </xdr:from>
    <xdr:ext cx="4347472" cy="264560"/>
    <xdr:sp macro="" textlink="">
      <xdr:nvSpPr>
        <xdr:cNvPr id="13" name="CasellaDiTesto 12"/>
        <xdr:cNvSpPr txBox="1"/>
      </xdr:nvSpPr>
      <xdr:spPr>
        <a:xfrm>
          <a:off x="5324475" y="10687050"/>
          <a:ext cx="434747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Per qualsiasi occorrenza, contattare l'Autore in «</a:t>
          </a:r>
          <a:r>
            <a:rPr lang="it-IT" sz="1100" b="1">
              <a:solidFill>
                <a:srgbClr val="C00000"/>
              </a:solidFill>
            </a:rPr>
            <a:t>p.salimba@gmail.com</a:t>
          </a:r>
          <a:r>
            <a:rPr lang="it-IT" sz="1100">
              <a:solidFill>
                <a:srgbClr val="C00000"/>
              </a:solidFill>
            </a:rPr>
            <a:t>»</a:t>
          </a:r>
        </a:p>
      </xdr:txBody>
    </xdr:sp>
    <xdr:clientData/>
  </xdr:oneCellAnchor>
  <xdr:oneCellAnchor>
    <xdr:from>
      <xdr:col>6</xdr:col>
      <xdr:colOff>76200</xdr:colOff>
      <xdr:row>8</xdr:row>
      <xdr:rowOff>95250</xdr:rowOff>
    </xdr:from>
    <xdr:ext cx="3604448" cy="906402"/>
    <xdr:sp macro="" textlink="">
      <xdr:nvSpPr>
        <xdr:cNvPr id="14" name="CasellaDiTesto 13"/>
        <xdr:cNvSpPr txBox="1"/>
      </xdr:nvSpPr>
      <xdr:spPr>
        <a:xfrm>
          <a:off x="7924800" y="1781175"/>
          <a:ext cx="3604448" cy="90640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600" b="1">
              <a:solidFill>
                <a:schemeClr val="accent3">
                  <a:lumMod val="50000"/>
                </a:schemeClr>
              </a:solidFill>
            </a:rPr>
            <a:t>Inserire solo i valori di</a:t>
          </a:r>
          <a:r>
            <a:rPr lang="it-IT" sz="1600" b="1" baseline="0">
              <a:solidFill>
                <a:schemeClr val="accent3">
                  <a:lumMod val="50000"/>
                </a:schemeClr>
              </a:solidFill>
            </a:rPr>
            <a:t> input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Non modificare né i valori di </a:t>
          </a:r>
          <a:r>
            <a:rPr lang="it-IT" sz="1800" b="1" baseline="0">
              <a:solidFill>
                <a:srgbClr val="996600"/>
              </a:solidFill>
            </a:rPr>
            <a:t>output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né i valori di </a:t>
          </a:r>
          <a:r>
            <a:rPr lang="it-IT" sz="1800" b="1" baseline="0">
              <a:solidFill>
                <a:srgbClr val="996600"/>
              </a:solidFill>
            </a:rPr>
            <a:t>Risultati</a:t>
          </a:r>
          <a:endParaRPr lang="it-IT" sz="1800" b="1">
            <a:solidFill>
              <a:srgbClr val="996600"/>
            </a:solidFill>
          </a:endParaRPr>
        </a:p>
      </xdr:txBody>
    </xdr:sp>
    <xdr:clientData/>
  </xdr:oneCellAnchor>
  <xdr:twoCellAnchor>
    <xdr:from>
      <xdr:col>4</xdr:col>
      <xdr:colOff>28575</xdr:colOff>
      <xdr:row>25</xdr:row>
      <xdr:rowOff>114300</xdr:rowOff>
    </xdr:from>
    <xdr:to>
      <xdr:col>6</xdr:col>
      <xdr:colOff>200025</xdr:colOff>
      <xdr:row>30</xdr:row>
      <xdr:rowOff>47625</xdr:rowOff>
    </xdr:to>
    <xdr:cxnSp macro="">
      <xdr:nvCxnSpPr>
        <xdr:cNvPr id="16" name="Connettore 2 15"/>
        <xdr:cNvCxnSpPr/>
      </xdr:nvCxnSpPr>
      <xdr:spPr>
        <a:xfrm>
          <a:off x="6657975" y="5210175"/>
          <a:ext cx="1390650" cy="942975"/>
        </a:xfrm>
        <a:prstGeom prst="straightConnector1">
          <a:avLst/>
        </a:prstGeom>
        <a:ln w="12700"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714375</xdr:colOff>
      <xdr:row>27</xdr:row>
      <xdr:rowOff>28575</xdr:rowOff>
    </xdr:from>
    <xdr:ext cx="749629" cy="217560"/>
    <xdr:sp macro="" textlink="">
      <xdr:nvSpPr>
        <xdr:cNvPr id="15" name="CasellaDiTesto 14"/>
        <xdr:cNvSpPr txBox="1"/>
      </xdr:nvSpPr>
      <xdr:spPr>
        <a:xfrm>
          <a:off x="6543675" y="5534025"/>
          <a:ext cx="749629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800">
              <a:solidFill>
                <a:srgbClr val="C00000"/>
              </a:solidFill>
            </a:rPr>
            <a:t>Per l'esempio</a:t>
          </a:r>
        </a:p>
      </xdr:txBody>
    </xdr:sp>
    <xdr:clientData/>
  </xdr:oneCellAnchor>
  <xdr:oneCellAnchor>
    <xdr:from>
      <xdr:col>5</xdr:col>
      <xdr:colOff>514350</xdr:colOff>
      <xdr:row>33</xdr:row>
      <xdr:rowOff>95250</xdr:rowOff>
    </xdr:from>
    <xdr:ext cx="3818161" cy="311496"/>
    <xdr:sp macro="" textlink="">
      <xdr:nvSpPr>
        <xdr:cNvPr id="17" name="CasellaDiTesto 16"/>
        <xdr:cNvSpPr txBox="1"/>
      </xdr:nvSpPr>
      <xdr:spPr>
        <a:xfrm>
          <a:off x="7753350" y="6800850"/>
          <a:ext cx="3818161" cy="311496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400" b="1">
              <a:solidFill>
                <a:srgbClr val="0070C0"/>
              </a:solidFill>
            </a:rPr>
            <a:t>Utilizzo del Coefficiente d'elasticità di un sistema</a:t>
          </a:r>
        </a:p>
      </xdr:txBody>
    </xdr:sp>
    <xdr:clientData/>
  </xdr:oneCellAnchor>
  <xdr:twoCellAnchor>
    <xdr:from>
      <xdr:col>6</xdr:col>
      <xdr:colOff>247650</xdr:colOff>
      <xdr:row>34</xdr:row>
      <xdr:rowOff>180975</xdr:rowOff>
    </xdr:from>
    <xdr:to>
      <xdr:col>11</xdr:col>
      <xdr:colOff>361950</xdr:colOff>
      <xdr:row>37</xdr:row>
      <xdr:rowOff>123825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8096250" y="7105650"/>
          <a:ext cx="3162300" cy="542925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6</xdr:col>
      <xdr:colOff>485775</xdr:colOff>
      <xdr:row>37</xdr:row>
      <xdr:rowOff>66675</xdr:rowOff>
    </xdr:from>
    <xdr:ext cx="2706254" cy="436786"/>
    <xdr:sp macro="" textlink="">
      <xdr:nvSpPr>
        <xdr:cNvPr id="18" name="CasellaDiTesto 17"/>
        <xdr:cNvSpPr txBox="1"/>
      </xdr:nvSpPr>
      <xdr:spPr>
        <a:xfrm>
          <a:off x="8334375" y="7591425"/>
          <a:ext cx="2706254" cy="436786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100" b="1">
              <a:solidFill>
                <a:srgbClr val="C00000"/>
              </a:solidFill>
            </a:rPr>
            <a:t>Considerando: P = 784,8 N; H = 0,4</a:t>
          </a:r>
          <a:r>
            <a:rPr lang="it-IT" sz="1100" b="1" baseline="0">
              <a:solidFill>
                <a:srgbClr val="C00000"/>
              </a:solidFill>
            </a:rPr>
            <a:t> m</a:t>
          </a:r>
        </a:p>
        <a:p>
          <a:pPr algn="ctr"/>
          <a:r>
            <a:rPr lang="it-IT" sz="1100" b="1" baseline="0">
              <a:solidFill>
                <a:srgbClr val="C00000"/>
              </a:solidFill>
            </a:rPr>
            <a:t>(in questo caso «H» è uguale a «Lt»); Fc = 1</a:t>
          </a:r>
          <a:endParaRPr lang="it-IT" sz="1100" b="1">
            <a:solidFill>
              <a:srgbClr val="C00000"/>
            </a:solidFill>
          </a:endParaRPr>
        </a:p>
      </xdr:txBody>
    </xdr:sp>
    <xdr:clientData/>
  </xdr:oneCellAnchor>
  <xdr:oneCellAnchor>
    <xdr:from>
      <xdr:col>6</xdr:col>
      <xdr:colOff>409575</xdr:colOff>
      <xdr:row>42</xdr:row>
      <xdr:rowOff>76200</xdr:rowOff>
    </xdr:from>
    <xdr:ext cx="2844818" cy="342786"/>
    <xdr:sp macro="" textlink="">
      <xdr:nvSpPr>
        <xdr:cNvPr id="19" name="CasellaDiTesto 18"/>
        <xdr:cNvSpPr txBox="1"/>
      </xdr:nvSpPr>
      <xdr:spPr>
        <a:xfrm>
          <a:off x="8258175" y="8610600"/>
          <a:ext cx="2844818" cy="342786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 b="1">
              <a:solidFill>
                <a:srgbClr val="996600"/>
              </a:solidFill>
            </a:rPr>
            <a:t>F </a:t>
          </a:r>
          <a:r>
            <a:rPr lang="it-IT" sz="1200" b="1">
              <a:solidFill>
                <a:srgbClr val="996600"/>
              </a:solidFill>
            </a:rPr>
            <a:t>(forza di schock)</a:t>
          </a:r>
          <a:r>
            <a:rPr lang="it-IT" sz="1600" b="1">
              <a:solidFill>
                <a:srgbClr val="996600"/>
              </a:solidFill>
            </a:rPr>
            <a:t> = 6 470 N </a:t>
          </a:r>
          <a:r>
            <a:rPr lang="it-IT" sz="1200" b="1">
              <a:solidFill>
                <a:srgbClr val="996600"/>
              </a:solidFill>
            </a:rPr>
            <a:t>(</a:t>
          </a:r>
          <a:r>
            <a:rPr lang="it-IT" sz="1200" b="1">
              <a:solidFill>
                <a:srgbClr val="996600"/>
              </a:solidFill>
              <a:sym typeface="Symbol"/>
            </a:rPr>
            <a:t></a:t>
          </a:r>
          <a:r>
            <a:rPr lang="it-IT" sz="1200" b="1">
              <a:solidFill>
                <a:srgbClr val="996600"/>
              </a:solidFill>
            </a:rPr>
            <a:t>660 kg)</a:t>
          </a:r>
        </a:p>
      </xdr:txBody>
    </xdr:sp>
    <xdr:clientData/>
  </xdr:oneCellAnchor>
  <xdr:twoCellAnchor>
    <xdr:from>
      <xdr:col>4</xdr:col>
      <xdr:colOff>600075</xdr:colOff>
      <xdr:row>40</xdr:row>
      <xdr:rowOff>38100</xdr:rowOff>
    </xdr:from>
    <xdr:to>
      <xdr:col>13</xdr:col>
      <xdr:colOff>9525</xdr:colOff>
      <xdr:row>42</xdr:row>
      <xdr:rowOff>76200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229475" y="8162925"/>
          <a:ext cx="4895850" cy="447675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5</xdr:col>
      <xdr:colOff>381000</xdr:colOff>
      <xdr:row>45</xdr:row>
      <xdr:rowOff>66675</xdr:rowOff>
    </xdr:from>
    <xdr:ext cx="4133850" cy="436786"/>
    <xdr:sp macro="" textlink="">
      <xdr:nvSpPr>
        <xdr:cNvPr id="20" name="CasellaDiTesto 19"/>
        <xdr:cNvSpPr txBox="1"/>
      </xdr:nvSpPr>
      <xdr:spPr>
        <a:xfrm>
          <a:off x="7620000" y="9201150"/>
          <a:ext cx="413385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r>
            <a:rPr lang="it-IT" sz="1100" b="1">
              <a:solidFill>
                <a:srgbClr val="FF0000"/>
              </a:solidFill>
            </a:rPr>
            <a:t>    Non è stata considerata l'elasticità dei nodi in quanto si dovrebbe </a:t>
          </a:r>
        </a:p>
        <a:p>
          <a:r>
            <a:rPr lang="it-IT" sz="1100" b="1">
              <a:solidFill>
                <a:srgbClr val="FF0000"/>
              </a:solidFill>
            </a:rPr>
            <a:t>introdurre nei calcoli con un procedimento affatto differente.</a:t>
          </a:r>
        </a:p>
      </xdr:txBody>
    </xdr:sp>
    <xdr:clientData/>
  </xdr:oneCellAnchor>
  <xdr:twoCellAnchor>
    <xdr:from>
      <xdr:col>5</xdr:col>
      <xdr:colOff>57150</xdr:colOff>
      <xdr:row>14</xdr:row>
      <xdr:rowOff>19050</xdr:rowOff>
    </xdr:from>
    <xdr:to>
      <xdr:col>6</xdr:col>
      <xdr:colOff>400050</xdr:colOff>
      <xdr:row>14</xdr:row>
      <xdr:rowOff>200025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296150" y="2905125"/>
          <a:ext cx="952500" cy="18097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5</xdr:col>
      <xdr:colOff>57150</xdr:colOff>
      <xdr:row>15</xdr:row>
      <xdr:rowOff>85725</xdr:rowOff>
    </xdr:from>
    <xdr:to>
      <xdr:col>6</xdr:col>
      <xdr:colOff>200025</xdr:colOff>
      <xdr:row>18</xdr:row>
      <xdr:rowOff>47625</xdr:rowOff>
    </xdr:to>
    <xdr:pic>
      <xdr:nvPicPr>
        <xdr:cNvPr id="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296150" y="3190875"/>
          <a:ext cx="752475" cy="56197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0"/>
  <sheetViews>
    <sheetView tabSelected="1" workbookViewId="0">
      <selection activeCell="M1" sqref="M1"/>
    </sheetView>
  </sheetViews>
  <sheetFormatPr defaultRowHeight="15"/>
  <cols>
    <col min="1" max="1" width="68.5703125" customWidth="1"/>
    <col min="3" max="3" width="9.7109375" bestFit="1" customWidth="1"/>
    <col min="4" max="4" width="12" bestFit="1" customWidth="1"/>
  </cols>
  <sheetData>
    <row r="1" spans="1:14" ht="23.25">
      <c r="A1" s="15" t="s">
        <v>0</v>
      </c>
      <c r="M1" s="9" t="s">
        <v>6</v>
      </c>
      <c r="N1" s="9"/>
    </row>
    <row r="2" spans="1:14">
      <c r="A2" s="16" t="s">
        <v>23</v>
      </c>
      <c r="C2" s="6"/>
    </row>
    <row r="3" spans="1:14">
      <c r="B3" s="11" t="s">
        <v>1</v>
      </c>
      <c r="C3" s="11" t="s">
        <v>2</v>
      </c>
      <c r="D3" s="11" t="s">
        <v>13</v>
      </c>
    </row>
    <row r="4" spans="1:14">
      <c r="A4" s="10" t="s">
        <v>3</v>
      </c>
    </row>
    <row r="5" spans="1:14" ht="17.25">
      <c r="A5" s="13" t="s">
        <v>9</v>
      </c>
      <c r="B5" s="3">
        <v>2E-8</v>
      </c>
    </row>
    <row r="6" spans="1:14">
      <c r="A6" s="4" t="s">
        <v>15</v>
      </c>
      <c r="B6" s="4">
        <v>7.0000000000000007E-2</v>
      </c>
    </row>
    <row r="7" spans="1:14" ht="17.25">
      <c r="A7" s="1" t="s">
        <v>12</v>
      </c>
      <c r="B7" s="1"/>
      <c r="C7" s="5">
        <f>B5*B6</f>
        <v>1.4000000000000001E-9</v>
      </c>
    </row>
    <row r="8" spans="1:14">
      <c r="A8" s="1" t="s">
        <v>10</v>
      </c>
      <c r="B8" s="1"/>
      <c r="C8" s="1">
        <f>B6</f>
        <v>7.0000000000000007E-2</v>
      </c>
      <c r="D8" s="7"/>
    </row>
    <row r="9" spans="1:14">
      <c r="A9" s="1" t="s">
        <v>16</v>
      </c>
      <c r="B9" s="1"/>
      <c r="C9" s="1"/>
      <c r="D9" s="14">
        <f>C7</f>
        <v>1.4000000000000001E-9</v>
      </c>
    </row>
    <row r="10" spans="1:14" ht="17.25">
      <c r="A10" s="1" t="s">
        <v>11</v>
      </c>
      <c r="B10" s="1"/>
      <c r="C10" s="1"/>
      <c r="D10" s="8">
        <f>C7/C8</f>
        <v>2E-8</v>
      </c>
    </row>
    <row r="12" spans="1:14">
      <c r="A12" s="10" t="s">
        <v>4</v>
      </c>
    </row>
    <row r="13" spans="1:14" ht="17.25">
      <c r="A13" s="2" t="s">
        <v>9</v>
      </c>
      <c r="B13" s="3">
        <v>7.6000000000000004E-5</v>
      </c>
    </row>
    <row r="14" spans="1:14">
      <c r="A14" s="4" t="s">
        <v>17</v>
      </c>
      <c r="B14" s="4">
        <v>0.26</v>
      </c>
    </row>
    <row r="15" spans="1:14" ht="17.25">
      <c r="A15" s="1" t="s">
        <v>18</v>
      </c>
      <c r="B15" s="1"/>
      <c r="C15" s="5">
        <f>B13*B14</f>
        <v>1.9760000000000001E-5</v>
      </c>
    </row>
    <row r="16" spans="1:14">
      <c r="A16" s="1" t="s">
        <v>10</v>
      </c>
      <c r="B16" s="1"/>
      <c r="C16" s="1">
        <f>B6+B14</f>
        <v>0.33</v>
      </c>
    </row>
    <row r="17" spans="1:4">
      <c r="A17" s="1" t="s">
        <v>16</v>
      </c>
      <c r="B17" s="1"/>
      <c r="C17" s="5"/>
      <c r="D17" s="14">
        <f>(C7+C15)</f>
        <v>1.97614E-5</v>
      </c>
    </row>
    <row r="18" spans="1:4" ht="17.25">
      <c r="A18" s="1" t="s">
        <v>11</v>
      </c>
      <c r="B18" s="1"/>
      <c r="C18" s="1"/>
      <c r="D18" s="8">
        <f>(C7+C15)/C16</f>
        <v>5.9883030303030304E-5</v>
      </c>
    </row>
    <row r="20" spans="1:4">
      <c r="A20" s="10" t="s">
        <v>5</v>
      </c>
    </row>
    <row r="21" spans="1:4" ht="17.25">
      <c r="A21" s="2" t="s">
        <v>19</v>
      </c>
      <c r="B21" s="3">
        <v>2E-8</v>
      </c>
    </row>
    <row r="22" spans="1:4">
      <c r="A22" s="4" t="s">
        <v>20</v>
      </c>
      <c r="B22" s="4">
        <v>7.0000000000000007E-2</v>
      </c>
    </row>
    <row r="23" spans="1:4" ht="17.25">
      <c r="A23" s="1" t="s">
        <v>18</v>
      </c>
      <c r="B23" s="1"/>
      <c r="C23" s="5">
        <f>B21*B22</f>
        <v>1.4000000000000001E-9</v>
      </c>
    </row>
    <row r="24" spans="1:4">
      <c r="A24" s="1" t="s">
        <v>10</v>
      </c>
      <c r="B24" s="1"/>
      <c r="C24" s="1">
        <f>B6+B14+B22</f>
        <v>0.4</v>
      </c>
    </row>
    <row r="25" spans="1:4">
      <c r="A25" s="1" t="s">
        <v>16</v>
      </c>
      <c r="B25" s="1"/>
      <c r="C25" s="5"/>
      <c r="D25" s="14">
        <f>(C7+C15+C23)</f>
        <v>1.97628E-5</v>
      </c>
    </row>
    <row r="26" spans="1:4" ht="17.25">
      <c r="A26" s="1" t="s">
        <v>11</v>
      </c>
      <c r="B26" s="1"/>
      <c r="C26" s="1"/>
      <c r="D26" s="8">
        <f>(C7+C15+C23)/C24</f>
        <v>4.9406999999999996E-5</v>
      </c>
    </row>
    <row r="28" spans="1:4">
      <c r="A28" s="10" t="s">
        <v>7</v>
      </c>
    </row>
    <row r="29" spans="1:4" ht="17.25">
      <c r="A29" s="2" t="s">
        <v>19</v>
      </c>
      <c r="B29" s="3">
        <v>1.1E-5</v>
      </c>
    </row>
    <row r="30" spans="1:4">
      <c r="A30" s="4" t="s">
        <v>20</v>
      </c>
      <c r="B30" s="4">
        <v>1</v>
      </c>
    </row>
    <row r="31" spans="1:4" ht="17.25">
      <c r="A31" s="1" t="s">
        <v>18</v>
      </c>
      <c r="B31" s="1"/>
      <c r="C31" s="5">
        <f>B29*B30</f>
        <v>1.1E-5</v>
      </c>
    </row>
    <row r="32" spans="1:4">
      <c r="A32" s="1" t="s">
        <v>21</v>
      </c>
      <c r="B32" s="1"/>
      <c r="C32" s="1">
        <f>B6+B14+B22+B30</f>
        <v>1.4</v>
      </c>
    </row>
    <row r="33" spans="1:4">
      <c r="A33" s="1" t="s">
        <v>16</v>
      </c>
      <c r="B33" s="1"/>
      <c r="C33" s="5"/>
      <c r="D33" s="14">
        <f>(C7+C15+C23+C31)</f>
        <v>3.0762800000000003E-5</v>
      </c>
    </row>
    <row r="34" spans="1:4" ht="17.25">
      <c r="A34" s="1" t="s">
        <v>22</v>
      </c>
      <c r="B34" s="1"/>
      <c r="C34" s="1"/>
      <c r="D34" s="8">
        <f>(C7+C15+C23+C31)/C32</f>
        <v>2.1973428571428574E-5</v>
      </c>
    </row>
    <row r="36" spans="1:4">
      <c r="A36" s="10" t="s">
        <v>8</v>
      </c>
    </row>
    <row r="37" spans="1:4" ht="17.25">
      <c r="A37" s="2" t="s">
        <v>19</v>
      </c>
      <c r="B37" s="3">
        <v>1.1E-5</v>
      </c>
    </row>
    <row r="38" spans="1:4">
      <c r="A38" s="4" t="s">
        <v>20</v>
      </c>
      <c r="B38" s="4">
        <v>1</v>
      </c>
    </row>
    <row r="39" spans="1:4" ht="17.25">
      <c r="A39" s="1" t="s">
        <v>18</v>
      </c>
      <c r="B39" s="1"/>
      <c r="C39" s="5">
        <f>B37*B38</f>
        <v>1.1E-5</v>
      </c>
    </row>
    <row r="40" spans="1:4">
      <c r="A40" s="1" t="s">
        <v>21</v>
      </c>
      <c r="B40" s="1"/>
      <c r="C40" s="12">
        <f>B6+B14+B22+B30+B38</f>
        <v>2.4</v>
      </c>
    </row>
    <row r="41" spans="1:4">
      <c r="A41" s="1" t="s">
        <v>16</v>
      </c>
      <c r="B41" s="1"/>
      <c r="C41" s="5"/>
      <c r="D41" s="14">
        <f>(C7+C15+C23+C31+C39)</f>
        <v>4.1762799999999999E-5</v>
      </c>
    </row>
    <row r="42" spans="1:4" ht="17.25">
      <c r="A42" s="1" t="s">
        <v>22</v>
      </c>
      <c r="B42" s="1"/>
      <c r="C42" s="1"/>
      <c r="D42" s="8">
        <f>(C7+C15+C23+C31+C39)/C40</f>
        <v>1.7401166666666669E-5</v>
      </c>
    </row>
    <row r="44" spans="1:4">
      <c r="A44" s="10" t="s">
        <v>14</v>
      </c>
    </row>
    <row r="45" spans="1:4" ht="17.25">
      <c r="A45" s="2" t="s">
        <v>19</v>
      </c>
      <c r="B45" s="3">
        <v>1.1E-5</v>
      </c>
    </row>
    <row r="46" spans="1:4">
      <c r="A46" s="4" t="s">
        <v>20</v>
      </c>
      <c r="B46" s="4">
        <v>1</v>
      </c>
    </row>
    <row r="47" spans="1:4" ht="17.25">
      <c r="A47" s="1" t="s">
        <v>18</v>
      </c>
      <c r="B47" s="1"/>
      <c r="C47" s="5">
        <f>B45*B46</f>
        <v>1.1E-5</v>
      </c>
    </row>
    <row r="48" spans="1:4">
      <c r="A48" s="1" t="s">
        <v>21</v>
      </c>
      <c r="B48" s="1"/>
      <c r="C48" s="12">
        <f>B6+B14+B22+B30+B38+B46</f>
        <v>3.4</v>
      </c>
    </row>
    <row r="49" spans="1:4">
      <c r="A49" s="1" t="s">
        <v>16</v>
      </c>
      <c r="B49" s="1"/>
      <c r="C49" s="5"/>
      <c r="D49" s="14">
        <f>(C7+C15+C23+C31+C39+C47)</f>
        <v>5.2762799999999996E-5</v>
      </c>
    </row>
    <row r="50" spans="1:4" ht="17.25">
      <c r="A50" s="1" t="s">
        <v>22</v>
      </c>
      <c r="B50" s="1"/>
      <c r="C50" s="1"/>
      <c r="D50" s="8">
        <f>(C7+C15+C23+C31+C39+C47)/C48</f>
        <v>1.5518470588235293E-5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Paololuigi Salimbeni</dc:creator>
  <cp:lastModifiedBy>Paololuigi Salimbeni</cp:lastModifiedBy>
  <dcterms:created xsi:type="dcterms:W3CDTF">2023-05-23T05:44:22Z</dcterms:created>
  <dcterms:modified xsi:type="dcterms:W3CDTF">2023-05-26T06:09:50Z</dcterms:modified>
</cp:coreProperties>
</file>