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fileSharing userName="Paololuigi Salimbeni" reservationPassword="C81F"/>
  <workbookPr defaultThemeVersion="124226"/>
  <bookViews>
    <workbookView xWindow="480" yWindow="45" windowWidth="14295" windowHeight="7440"/>
  </bookViews>
  <sheets>
    <sheet name="Foglio1" sheetId="1" r:id="rId1"/>
    <sheet name="Foglio2" sheetId="2" r:id="rId2"/>
    <sheet name="Foglio3" sheetId="3" r:id="rId3"/>
  </sheets>
  <calcPr calcId="124519"/>
</workbook>
</file>

<file path=xl/calcChain.xml><?xml version="1.0" encoding="utf-8"?>
<calcChain xmlns="http://schemas.openxmlformats.org/spreadsheetml/2006/main">
  <c r="C11" i="1"/>
  <c r="C62"/>
  <c r="C71"/>
  <c r="C54"/>
  <c r="C37"/>
  <c r="C66"/>
  <c r="C64"/>
  <c r="C49"/>
  <c r="C47"/>
  <c r="C45"/>
  <c r="C33"/>
  <c r="C32"/>
  <c r="C30"/>
  <c r="C18"/>
  <c r="C20" s="1"/>
  <c r="C22" s="1"/>
  <c r="C6"/>
  <c r="C8" s="1"/>
  <c r="C10" s="1"/>
  <c r="C67"/>
  <c r="C19"/>
  <c r="C21" s="1"/>
  <c r="C7"/>
  <c r="C50"/>
  <c r="C68" l="1"/>
  <c r="C70" s="1"/>
  <c r="C38"/>
  <c r="C23"/>
  <c r="C72"/>
  <c r="C55"/>
  <c r="C51"/>
  <c r="C53" s="1"/>
  <c r="C34"/>
  <c r="C36" s="1"/>
</calcChain>
</file>

<file path=xl/sharedStrings.xml><?xml version="1.0" encoding="utf-8"?>
<sst xmlns="http://schemas.openxmlformats.org/spreadsheetml/2006/main" count="69" uniqueCount="31">
  <si>
    <t xml:space="preserve">     Paranco semplice</t>
  </si>
  <si>
    <t xml:space="preserve">     Paranco doppio</t>
  </si>
  <si>
    <t xml:space="preserve">     Paranco di Mariner</t>
  </si>
  <si>
    <t>Peso del grave &lt;P&gt; in [kg]</t>
  </si>
  <si>
    <t xml:space="preserve">     Carrucola fissa</t>
  </si>
  <si>
    <t>Forza teorica necessaria a sollevare il grave &lt;Ft&gt; in [kg]</t>
  </si>
  <si>
    <t>Vantaggio Meccanico Teorico (VMT)</t>
  </si>
  <si>
    <t xml:space="preserve">     Carrucola mobile</t>
  </si>
  <si>
    <t>Vantaggio Meccanico Reale (VMR)</t>
  </si>
  <si>
    <r>
      <t>Rendimento della Carrucola &lt;C</t>
    </r>
    <r>
      <rPr>
        <sz val="11"/>
        <color theme="1"/>
        <rFont val="Symbol"/>
        <family val="1"/>
        <charset val="2"/>
      </rPr>
      <t>b</t>
    </r>
    <r>
      <rPr>
        <sz val="11"/>
        <color theme="1"/>
        <rFont val="Calibri"/>
        <family val="2"/>
      </rPr>
      <t>&gt;</t>
    </r>
  </si>
  <si>
    <t>Forza reale necessaria a sollevare il grave &lt;Fr&gt; in [kg]</t>
  </si>
  <si>
    <r>
      <t>Rendimento della Carrucola &lt;C</t>
    </r>
    <r>
      <rPr>
        <sz val="11"/>
        <color theme="1"/>
        <rFont val="Symbol"/>
        <family val="1"/>
        <charset val="2"/>
      </rPr>
      <t>g</t>
    </r>
    <r>
      <rPr>
        <sz val="11"/>
        <color theme="1"/>
        <rFont val="Calibri"/>
        <family val="2"/>
      </rPr>
      <t>&gt;</t>
    </r>
  </si>
  <si>
    <t>Carrucole e Paranchi</t>
  </si>
  <si>
    <t>Output</t>
  </si>
  <si>
    <t>Input</t>
  </si>
  <si>
    <t>Peso del grave &lt;P&gt; in &lt;kg&gt;</t>
  </si>
  <si>
    <t>Rendimento della carrucola fissa &lt;Cf&gt;</t>
  </si>
  <si>
    <r>
      <t>Coefficiente d'attrito della carrucola fissa &lt;Cf</t>
    </r>
    <r>
      <rPr>
        <sz val="11"/>
        <color theme="1"/>
        <rFont val="Calibri"/>
        <family val="2"/>
      </rPr>
      <t>&gt;</t>
    </r>
  </si>
  <si>
    <t>Rendimento della carrucola mobile &lt;Cm&gt;</t>
  </si>
  <si>
    <r>
      <t>Coefficiente d'attrito della carrucola mobile &lt;Cm</t>
    </r>
    <r>
      <rPr>
        <sz val="11"/>
        <color theme="1"/>
        <rFont val="Calibri"/>
        <family val="2"/>
      </rPr>
      <t>&gt;</t>
    </r>
  </si>
  <si>
    <r>
      <t>Rendimento della carrucola &lt;C</t>
    </r>
    <r>
      <rPr>
        <sz val="11"/>
        <color theme="1"/>
        <rFont val="Symbol"/>
        <family val="1"/>
        <charset val="2"/>
      </rPr>
      <t>a&gt;</t>
    </r>
  </si>
  <si>
    <r>
      <t>Coefficiente d'attrito della carrucola &lt;C</t>
    </r>
    <r>
      <rPr>
        <sz val="11"/>
        <color theme="1"/>
        <rFont val="Symbol"/>
        <family val="1"/>
        <charset val="2"/>
      </rPr>
      <t>a&gt;</t>
    </r>
  </si>
  <si>
    <r>
      <t>Coefficiente d'attrito della carrucola &lt;C</t>
    </r>
    <r>
      <rPr>
        <sz val="11"/>
        <color theme="1"/>
        <rFont val="Symbol"/>
        <family val="1"/>
        <charset val="2"/>
      </rPr>
      <t>b</t>
    </r>
    <r>
      <rPr>
        <sz val="11"/>
        <color theme="1"/>
        <rFont val="Calibri"/>
        <family val="2"/>
      </rPr>
      <t>&gt;</t>
    </r>
  </si>
  <si>
    <r>
      <t>Rendimento della carrucola &lt;C</t>
    </r>
    <r>
      <rPr>
        <sz val="11"/>
        <color theme="1"/>
        <rFont val="Symbol"/>
        <family val="1"/>
        <charset val="2"/>
      </rPr>
      <t>b</t>
    </r>
    <r>
      <rPr>
        <sz val="11"/>
        <color theme="1"/>
        <rFont val="Calibri"/>
        <family val="2"/>
      </rPr>
      <t>&gt;</t>
    </r>
  </si>
  <si>
    <r>
      <t>Coefficiente d'attrito della carrucola &lt;C</t>
    </r>
    <r>
      <rPr>
        <sz val="11"/>
        <color theme="1"/>
        <rFont val="Symbol"/>
        <family val="1"/>
        <charset val="2"/>
      </rPr>
      <t>g</t>
    </r>
    <r>
      <rPr>
        <sz val="11"/>
        <color theme="1"/>
        <rFont val="Calibri"/>
        <family val="2"/>
      </rPr>
      <t>&gt;</t>
    </r>
  </si>
  <si>
    <r>
      <t>Rendimento della carrucola &lt;C</t>
    </r>
    <r>
      <rPr>
        <sz val="11"/>
        <color theme="1"/>
        <rFont val="Symbol"/>
        <family val="1"/>
        <charset val="2"/>
      </rPr>
      <t>g</t>
    </r>
    <r>
      <rPr>
        <sz val="11"/>
        <color theme="1"/>
        <rFont val="Calibri"/>
        <family val="2"/>
      </rPr>
      <t>&gt;</t>
    </r>
  </si>
  <si>
    <r>
      <t xml:space="preserve">Forza &lt;Fw&gt; che si genera sull'ancoraggio </t>
    </r>
    <r>
      <rPr>
        <sz val="11"/>
        <color theme="1"/>
        <rFont val="Calibri"/>
        <family val="2"/>
      </rPr>
      <t>«</t>
    </r>
    <r>
      <rPr>
        <sz val="11"/>
        <color theme="1"/>
        <rFont val="Calibri"/>
        <family val="2"/>
        <scheme val="minor"/>
      </rPr>
      <t>W</t>
    </r>
    <r>
      <rPr>
        <sz val="11"/>
        <color theme="1"/>
        <rFont val="Calibri"/>
        <family val="2"/>
      </rPr>
      <t>»,</t>
    </r>
    <r>
      <rPr>
        <sz val="11"/>
        <color theme="1"/>
        <rFont val="Calibri"/>
        <family val="2"/>
        <scheme val="minor"/>
      </rPr>
      <t xml:space="preserve"> in [kg]</t>
    </r>
  </si>
  <si>
    <r>
      <t xml:space="preserve">Forza teorica &lt;Ftw&gt;  che si genera sull'ancoraggio </t>
    </r>
    <r>
      <rPr>
        <sz val="11"/>
        <color theme="1"/>
        <rFont val="Calibri"/>
        <family val="2"/>
      </rPr>
      <t>«W»,</t>
    </r>
    <r>
      <rPr>
        <sz val="11"/>
        <color theme="1"/>
        <rFont val="Calibri"/>
        <family val="2"/>
        <scheme val="minor"/>
      </rPr>
      <t xml:space="preserve"> in [kg]</t>
    </r>
  </si>
  <si>
    <r>
      <t xml:space="preserve">Forza reale &lt;Frw&gt;  che si genera sull'ancoraggio </t>
    </r>
    <r>
      <rPr>
        <sz val="11"/>
        <color theme="1"/>
        <rFont val="Calibri"/>
        <family val="2"/>
      </rPr>
      <t>«W»,</t>
    </r>
    <r>
      <rPr>
        <sz val="11"/>
        <color theme="1"/>
        <rFont val="Calibri"/>
        <family val="2"/>
        <scheme val="minor"/>
      </rPr>
      <t xml:space="preserve"> in [kg]</t>
    </r>
  </si>
  <si>
    <r>
      <t xml:space="preserve">Forza teorica &lt;Ftw&gt;  che si genera sull'ancoraggio </t>
    </r>
    <r>
      <rPr>
        <sz val="11"/>
        <color theme="1"/>
        <rFont val="Calibri"/>
        <family val="2"/>
      </rPr>
      <t>«W», in [kg]</t>
    </r>
  </si>
  <si>
    <r>
      <t xml:space="preserve">Forza reale &lt;Frw&gt;  che si genera sull'ancoraggio </t>
    </r>
    <r>
      <rPr>
        <sz val="11"/>
        <color theme="1"/>
        <rFont val="Calibri"/>
        <family val="2"/>
      </rPr>
      <t>«W», in [kg]</t>
    </r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</si>
</sst>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sz val="11"/>
      <color theme="1"/>
      <name val="Symbol"/>
      <family val="1"/>
      <charset val="2"/>
    </font>
    <font>
      <sz val="11"/>
      <color theme="1"/>
      <name val="Calibri"/>
      <family val="2"/>
    </font>
    <font>
      <b/>
      <sz val="14"/>
      <color theme="1"/>
      <name val="Calibri"/>
      <family val="2"/>
      <scheme val="minor"/>
    </font>
    <font>
      <b/>
      <sz val="18"/>
      <color rgb="FF0070C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9966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3" fillId="0" borderId="0" xfId="0" applyFont="1"/>
    <xf numFmtId="0" fontId="4" fillId="0" borderId="0" xfId="0" applyFont="1" applyAlignment="1">
      <alignment horizontal="center"/>
    </xf>
    <xf numFmtId="0" fontId="3" fillId="5" borderId="0" xfId="0" applyFont="1" applyFill="1"/>
    <xf numFmtId="0" fontId="5" fillId="6" borderId="0" xfId="0" applyFont="1" applyFill="1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0" fillId="6" borderId="0" xfId="0" applyFill="1"/>
  </cellXfs>
  <cellStyles count="1">
    <cellStyle name="Normale" xfId="0" builtinId="0"/>
  </cellStyles>
  <dxfs count="0"/>
  <tableStyles count="0" defaultTableStyle="TableStyleMedium9" defaultPivotStyle="PivotStyleLight16"/>
  <colors>
    <mruColors>
      <color rgb="FF996600"/>
      <color rgb="FFFF7C80"/>
      <color rgb="FF0099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jpe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jpeg"/><Relationship Id="rId2" Type="http://schemas.openxmlformats.org/officeDocument/2006/relationships/image" Target="../media/image2.png"/><Relationship Id="rId16" Type="http://schemas.openxmlformats.org/officeDocument/2006/relationships/image" Target="../media/image16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jpe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10" Type="http://schemas.openxmlformats.org/officeDocument/2006/relationships/image" Target="../media/image10.jpeg"/><Relationship Id="rId4" Type="http://schemas.openxmlformats.org/officeDocument/2006/relationships/image" Target="../media/image4.png"/><Relationship Id="rId9" Type="http://schemas.openxmlformats.org/officeDocument/2006/relationships/image" Target="../media/image9.jpeg"/><Relationship Id="rId14" Type="http://schemas.openxmlformats.org/officeDocument/2006/relationships/image" Target="../media/image1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66674</xdr:colOff>
      <xdr:row>2</xdr:row>
      <xdr:rowOff>9525</xdr:rowOff>
    </xdr:from>
    <xdr:ext cx="4752000" cy="1158074"/>
    <xdr:sp macro="" textlink="">
      <xdr:nvSpPr>
        <xdr:cNvPr id="2" name="CasellaDiTesto 1"/>
        <xdr:cNvSpPr txBox="1"/>
      </xdr:nvSpPr>
      <xdr:spPr>
        <a:xfrm>
          <a:off x="6772274" y="504825"/>
          <a:ext cx="4752000" cy="1158074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 algn="ctr"/>
          <a:r>
            <a:rPr lang="it-IT" sz="1200" spc="80" baseline="0">
              <a:latin typeface="Arial Black" pitchFamily="34" charset="0"/>
              <a:cs typeface="Arial" pitchFamily="34" charset="0"/>
            </a:rPr>
            <a:t>Delucidazioni</a:t>
          </a:r>
        </a:p>
        <a:p>
          <a:pPr algn="l"/>
          <a:r>
            <a:rPr lang="it-IT" sz="1000" spc="80" baseline="0">
              <a:latin typeface="Arial" pitchFamily="34" charset="0"/>
              <a:cs typeface="Arial" pitchFamily="34" charset="0"/>
            </a:rPr>
            <a:t>    Per maggiori informazioni sulle </a:t>
          </a:r>
          <a:r>
            <a:rPr lang="it-IT" sz="1000" b="1" spc="80" baseline="0">
              <a:solidFill>
                <a:srgbClr val="0070C0"/>
              </a:solidFill>
              <a:latin typeface="Arial" pitchFamily="34" charset="0"/>
              <a:cs typeface="Arial" pitchFamily="34" charset="0"/>
            </a:rPr>
            <a:t>Carrucole e Paranchi</a:t>
          </a:r>
          <a:r>
            <a:rPr lang="it-IT" sz="1000" spc="80" baseline="0">
              <a:latin typeface="Arial" pitchFamily="34" charset="0"/>
              <a:cs typeface="Arial" pitchFamily="34" charset="0"/>
            </a:rPr>
            <a:t>, e per vedere e gli schemi e la tipologia dei vari Paranchi, consultare la Dispensa, dello stesso Autore:</a:t>
          </a:r>
        </a:p>
        <a:p>
          <a:pPr algn="l"/>
          <a:endParaRPr lang="it-IT" sz="300" spc="80" baseline="0">
            <a:latin typeface="Arial" pitchFamily="34" charset="0"/>
            <a:cs typeface="Arial" pitchFamily="34" charset="0"/>
          </a:endParaRPr>
        </a:p>
        <a:p>
          <a:pPr algn="ctr"/>
          <a:r>
            <a:rPr lang="it-IT" sz="1200" b="1" spc="80" baseline="0">
              <a:solidFill>
                <a:srgbClr val="009900"/>
              </a:solidFill>
              <a:latin typeface="Gaze" pitchFamily="2" charset="0"/>
              <a:cs typeface="Arial" pitchFamily="34" charset="0"/>
            </a:rPr>
            <a:t>Carrocole, Paranchi e deviatori di sicurezza</a:t>
          </a:r>
        </a:p>
        <a:p>
          <a:endParaRPr lang="it-IT" sz="300" spc="80" baseline="0">
            <a:latin typeface="Arial" pitchFamily="34" charset="0"/>
            <a:cs typeface="Arial" pitchFamily="34" charset="0"/>
          </a:endParaRPr>
        </a:p>
        <a:p>
          <a:r>
            <a:rPr lang="it-IT" sz="1000" spc="80" baseline="0">
              <a:latin typeface="Arial" pitchFamily="34" charset="0"/>
              <a:cs typeface="Arial" pitchFamily="34" charset="0"/>
            </a:rPr>
            <a:t>     Nel sito «</a:t>
          </a:r>
          <a:r>
            <a:rPr lang="it-IT" sz="1000" b="1" spc="80" baseline="0">
              <a:latin typeface="Arial" pitchFamily="34" charset="0"/>
              <a:cs typeface="Arial" pitchFamily="34" charset="0"/>
            </a:rPr>
            <a:t>www.paolosalimbeni.it</a:t>
          </a:r>
          <a:r>
            <a:rPr lang="it-IT" sz="1000" spc="80" baseline="0">
              <a:latin typeface="Arial" pitchFamily="34" charset="0"/>
              <a:cs typeface="Arial" pitchFamily="34" charset="0"/>
            </a:rPr>
            <a:t>», vedi in </a:t>
          </a:r>
          <a:r>
            <a:rPr lang="it-IT" sz="1000" b="1" spc="80" baseline="0">
              <a:latin typeface="Arial" pitchFamily="34" charset="0"/>
              <a:cs typeface="Arial" pitchFamily="34" charset="0"/>
            </a:rPr>
            <a:t>Dispense</a:t>
          </a:r>
          <a:r>
            <a:rPr lang="it-IT" sz="1000" spc="80" baseline="0">
              <a:latin typeface="Arial" pitchFamily="34" charset="0"/>
              <a:cs typeface="Arial" pitchFamily="34" charset="0"/>
            </a:rPr>
            <a:t>.</a:t>
          </a:r>
        </a:p>
      </xdr:txBody>
    </xdr:sp>
    <xdr:clientData/>
  </xdr:oneCellAnchor>
  <xdr:oneCellAnchor>
    <xdr:from>
      <xdr:col>7</xdr:col>
      <xdr:colOff>171450</xdr:colOff>
      <xdr:row>8</xdr:row>
      <xdr:rowOff>0</xdr:rowOff>
    </xdr:from>
    <xdr:ext cx="3312190" cy="624595"/>
    <xdr:sp macro="" textlink="">
      <xdr:nvSpPr>
        <xdr:cNvPr id="3" name="CasellaDiTesto 2"/>
        <xdr:cNvSpPr txBox="1"/>
      </xdr:nvSpPr>
      <xdr:spPr>
        <a:xfrm>
          <a:off x="7486650" y="1685925"/>
          <a:ext cx="3312190" cy="62459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ctr">
          <a:spAutoFit/>
        </a:bodyPr>
        <a:lstStyle/>
        <a:p>
          <a:pPr algn="ctr"/>
          <a:r>
            <a:rPr lang="it-IT" sz="1600" b="1">
              <a:solidFill>
                <a:schemeClr val="accent3">
                  <a:lumMod val="50000"/>
                </a:schemeClr>
              </a:solidFill>
            </a:rPr>
            <a:t>Inserire solo i valori di</a:t>
          </a:r>
          <a:r>
            <a:rPr lang="it-IT" sz="1600" b="1" baseline="0">
              <a:solidFill>
                <a:schemeClr val="accent3">
                  <a:lumMod val="50000"/>
                </a:schemeClr>
              </a:solidFill>
            </a:rPr>
            <a:t> input</a:t>
          </a:r>
        </a:p>
        <a:p>
          <a:pPr algn="ctr"/>
          <a:r>
            <a:rPr lang="it-IT" sz="1800" b="1" baseline="0">
              <a:solidFill>
                <a:srgbClr val="FF0000"/>
              </a:solidFill>
            </a:rPr>
            <a:t>Non modificare i valori di output</a:t>
          </a:r>
          <a:endParaRPr lang="it-IT" sz="1800" b="1">
            <a:solidFill>
              <a:srgbClr val="FF0000"/>
            </a:solidFill>
          </a:endParaRPr>
        </a:p>
      </xdr:txBody>
    </xdr:sp>
    <xdr:clientData/>
  </xdr:oneCellAnchor>
  <xdr:oneCellAnchor>
    <xdr:from>
      <xdr:col>7</xdr:col>
      <xdr:colOff>514350</xdr:colOff>
      <xdr:row>12</xdr:row>
      <xdr:rowOff>152400</xdr:rowOff>
    </xdr:from>
    <xdr:ext cx="2632324" cy="280205"/>
    <xdr:sp macro="" textlink="">
      <xdr:nvSpPr>
        <xdr:cNvPr id="5" name="CasellaDiTesto 4"/>
        <xdr:cNvSpPr txBox="1"/>
      </xdr:nvSpPr>
      <xdr:spPr>
        <a:xfrm>
          <a:off x="7829550" y="2600325"/>
          <a:ext cx="2632324" cy="28020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200" b="1">
              <a:solidFill>
                <a:srgbClr val="0070C0"/>
              </a:solidFill>
            </a:rPr>
            <a:t>Coefficiente d'attrito = 1/ Rendimento</a:t>
          </a:r>
        </a:p>
      </xdr:txBody>
    </xdr:sp>
    <xdr:clientData/>
  </xdr:oneCellAnchor>
  <xdr:oneCellAnchor>
    <xdr:from>
      <xdr:col>5</xdr:col>
      <xdr:colOff>504825</xdr:colOff>
      <xdr:row>14</xdr:row>
      <xdr:rowOff>66675</xdr:rowOff>
    </xdr:from>
    <xdr:ext cx="5093702" cy="785151"/>
    <xdr:sp macro="" textlink="">
      <xdr:nvSpPr>
        <xdr:cNvPr id="6" name="CasellaDiTesto 5"/>
        <xdr:cNvSpPr txBox="1"/>
      </xdr:nvSpPr>
      <xdr:spPr>
        <a:xfrm>
          <a:off x="6600825" y="2905125"/>
          <a:ext cx="5093702" cy="785151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200" b="1">
              <a:latin typeface="Courier New" pitchFamily="49" charset="0"/>
              <a:cs typeface="Courier New" pitchFamily="49" charset="0"/>
            </a:rPr>
            <a:t>           </a:t>
          </a:r>
          <a:r>
            <a:rPr lang="it-IT" sz="1300" b="1">
              <a:solidFill>
                <a:srgbClr val="996600"/>
              </a:solidFill>
              <a:latin typeface="Courier New" pitchFamily="49" charset="0"/>
              <a:cs typeface="Courier New" pitchFamily="49" charset="0"/>
            </a:rPr>
            <a:t>Caratteristiche delle carrucole</a:t>
          </a:r>
        </a:p>
        <a:p>
          <a:r>
            <a:rPr lang="it-IT" sz="1100" b="1">
              <a:solidFill>
                <a:srgbClr val="996600"/>
              </a:solidFill>
              <a:latin typeface="Courier New" pitchFamily="49" charset="0"/>
              <a:cs typeface="Courier New" pitchFamily="49" charset="0"/>
            </a:rPr>
            <a:t>Rendimento:</a:t>
          </a:r>
          <a:r>
            <a:rPr lang="it-IT" sz="1100" b="1">
              <a:solidFill>
                <a:srgbClr val="C00000"/>
              </a:solidFill>
              <a:latin typeface="Courier New" pitchFamily="49" charset="0"/>
              <a:cs typeface="Courier New" pitchFamily="49" charset="0"/>
            </a:rPr>
            <a:t>	</a:t>
          </a:r>
          <a:r>
            <a:rPr lang="it-IT" sz="1100" b="1" baseline="0">
              <a:solidFill>
                <a:srgbClr val="C00000"/>
              </a:solidFill>
              <a:latin typeface="Courier New" pitchFamily="49" charset="0"/>
              <a:cs typeface="Courier New" pitchFamily="49" charset="0"/>
            </a:rPr>
            <a:t>    </a:t>
          </a:r>
          <a:r>
            <a:rPr lang="it-IT" sz="1100" b="1">
              <a:solidFill>
                <a:srgbClr val="C00000"/>
              </a:solidFill>
              <a:latin typeface="Courier New" pitchFamily="49" charset="0"/>
              <a:cs typeface="Courier New" pitchFamily="49" charset="0"/>
            </a:rPr>
            <a:t>0,95</a:t>
          </a:r>
          <a:r>
            <a:rPr lang="it-IT" sz="1100" b="1" baseline="0">
              <a:solidFill>
                <a:srgbClr val="C00000"/>
              </a:solidFill>
              <a:latin typeface="Courier New" pitchFamily="49" charset="0"/>
              <a:cs typeface="Courier New" pitchFamily="49" charset="0"/>
            </a:rPr>
            <a:t>   </a:t>
          </a:r>
          <a:r>
            <a:rPr lang="it-IT" sz="1100" b="1">
              <a:solidFill>
                <a:srgbClr val="C00000"/>
              </a:solidFill>
              <a:latin typeface="Courier New" pitchFamily="49" charset="0"/>
              <a:cs typeface="Courier New" pitchFamily="49" charset="0"/>
            </a:rPr>
            <a:t>0,91   0,71   0,59   0,50</a:t>
          </a:r>
        </a:p>
        <a:p>
          <a:r>
            <a:rPr lang="it-IT" sz="1100" b="0">
              <a:solidFill>
                <a:sysClr val="windowText" lastClr="000000"/>
              </a:solidFill>
              <a:latin typeface="Courier New" pitchFamily="49" charset="0"/>
              <a:cs typeface="Courier New" pitchFamily="49" charset="0"/>
              <a:sym typeface="Symbol"/>
            </a:rPr>
            <a:t>                                                   </a:t>
          </a:r>
          <a:endParaRPr lang="it-IT" sz="1100" b="0">
            <a:solidFill>
              <a:sysClr val="windowText" lastClr="000000"/>
            </a:solidFill>
            <a:latin typeface="Courier New" pitchFamily="49" charset="0"/>
            <a:cs typeface="Courier New" pitchFamily="49" charset="0"/>
          </a:endParaRPr>
        </a:p>
        <a:p>
          <a:r>
            <a:rPr lang="it-IT" sz="1100" b="1">
              <a:solidFill>
                <a:srgbClr val="996600"/>
              </a:solidFill>
              <a:latin typeface="Courier New" pitchFamily="49" charset="0"/>
              <a:cs typeface="Courier New" pitchFamily="49" charset="0"/>
            </a:rPr>
            <a:t>Coefficiente</a:t>
          </a:r>
          <a:r>
            <a:rPr lang="it-IT" sz="1100" b="1" baseline="0">
              <a:solidFill>
                <a:srgbClr val="996600"/>
              </a:solidFill>
              <a:latin typeface="Courier New" pitchFamily="49" charset="0"/>
              <a:cs typeface="Courier New" pitchFamily="49" charset="0"/>
            </a:rPr>
            <a:t> d'attrito:</a:t>
          </a:r>
          <a:r>
            <a:rPr lang="it-IT" sz="1100" b="1" baseline="0">
              <a:solidFill>
                <a:srgbClr val="C00000"/>
              </a:solidFill>
              <a:latin typeface="Courier New" pitchFamily="49" charset="0"/>
              <a:cs typeface="Courier New" pitchFamily="49" charset="0"/>
            </a:rPr>
            <a:t>   1,05   1,10   1,40   1,70   2,00</a:t>
          </a:r>
          <a:endParaRPr lang="it-IT" sz="1100" b="1">
            <a:solidFill>
              <a:srgbClr val="C00000"/>
            </a:solidFill>
            <a:latin typeface="Courier New" pitchFamily="49" charset="0"/>
            <a:cs typeface="Courier New" pitchFamily="49" charset="0"/>
          </a:endParaRPr>
        </a:p>
      </xdr:txBody>
    </xdr:sp>
    <xdr:clientData/>
  </xdr:oneCellAnchor>
  <xdr:oneCellAnchor>
    <xdr:from>
      <xdr:col>7</xdr:col>
      <xdr:colOff>190500</xdr:colOff>
      <xdr:row>19</xdr:row>
      <xdr:rowOff>47625</xdr:rowOff>
    </xdr:from>
    <xdr:ext cx="3286477" cy="468077"/>
    <xdr:sp macro="" textlink="">
      <xdr:nvSpPr>
        <xdr:cNvPr id="7" name="CasellaDiTesto 6"/>
        <xdr:cNvSpPr txBox="1"/>
      </xdr:nvSpPr>
      <xdr:spPr>
        <a:xfrm>
          <a:off x="7505700" y="3886200"/>
          <a:ext cx="3286477" cy="468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200" b="1">
              <a:solidFill>
                <a:srgbClr val="0070C0"/>
              </a:solidFill>
            </a:rPr>
            <a:t>Vantaggio Meccanico Teorico (VMT) = &lt;P&gt; / &lt;Ft&gt;</a:t>
          </a:r>
        </a:p>
        <a:p>
          <a:r>
            <a:rPr lang="it-IT" sz="1200" b="1">
              <a:solidFill>
                <a:srgbClr val="0070C0"/>
              </a:solidFill>
            </a:rPr>
            <a:t>Vantaggio Meccanico Reale (VMR)    = &lt;P&gt; / &lt;Fr&gt;</a:t>
          </a:r>
        </a:p>
      </xdr:txBody>
    </xdr:sp>
    <xdr:clientData/>
  </xdr:oneCellAnchor>
  <xdr:oneCellAnchor>
    <xdr:from>
      <xdr:col>3</xdr:col>
      <xdr:colOff>333375</xdr:colOff>
      <xdr:row>3</xdr:row>
      <xdr:rowOff>152400</xdr:rowOff>
    </xdr:from>
    <xdr:ext cx="1037463" cy="264560"/>
    <xdr:sp macro="" textlink="">
      <xdr:nvSpPr>
        <xdr:cNvPr id="10" name="CasellaDiTesto 9"/>
        <xdr:cNvSpPr txBox="1"/>
      </xdr:nvSpPr>
      <xdr:spPr>
        <a:xfrm>
          <a:off x="5210175" y="885825"/>
          <a:ext cx="1037463" cy="2645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100" b="1"/>
            <a:t>Carrucola fissa</a:t>
          </a:r>
        </a:p>
      </xdr:txBody>
    </xdr:sp>
    <xdr:clientData/>
  </xdr:oneCellAnchor>
  <xdr:oneCellAnchor>
    <xdr:from>
      <xdr:col>3</xdr:col>
      <xdr:colOff>285750</xdr:colOff>
      <xdr:row>16</xdr:row>
      <xdr:rowOff>0</xdr:rowOff>
    </xdr:from>
    <xdr:ext cx="1182631" cy="264560"/>
    <xdr:sp macro="" textlink="">
      <xdr:nvSpPr>
        <xdr:cNvPr id="11" name="CasellaDiTesto 10"/>
        <xdr:cNvSpPr txBox="1"/>
      </xdr:nvSpPr>
      <xdr:spPr>
        <a:xfrm>
          <a:off x="5162550" y="3267075"/>
          <a:ext cx="1182631" cy="2645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100" b="1"/>
            <a:t>Carrucola mobile</a:t>
          </a:r>
        </a:p>
      </xdr:txBody>
    </xdr:sp>
    <xdr:clientData/>
  </xdr:oneCellAnchor>
  <xdr:twoCellAnchor>
    <xdr:from>
      <xdr:col>4</xdr:col>
      <xdr:colOff>523875</xdr:colOff>
      <xdr:row>19</xdr:row>
      <xdr:rowOff>19050</xdr:rowOff>
    </xdr:from>
    <xdr:to>
      <xdr:col>6</xdr:col>
      <xdr:colOff>371475</xdr:colOff>
      <xdr:row>20</xdr:row>
      <xdr:rowOff>171450</xdr:rowOff>
    </xdr:to>
    <xdr:pic>
      <xdr:nvPicPr>
        <xdr:cNvPr id="1031" name="Picture 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6010275" y="3857625"/>
          <a:ext cx="1066800" cy="342900"/>
        </a:xfrm>
        <a:prstGeom prst="rect">
          <a:avLst/>
        </a:prstGeom>
        <a:solidFill>
          <a:schemeClr val="bg1"/>
        </a:solidFill>
      </xdr:spPr>
    </xdr:pic>
    <xdr:clientData/>
  </xdr:twoCellAnchor>
  <xdr:twoCellAnchor>
    <xdr:from>
      <xdr:col>4</xdr:col>
      <xdr:colOff>514350</xdr:colOff>
      <xdr:row>8</xdr:row>
      <xdr:rowOff>19050</xdr:rowOff>
    </xdr:from>
    <xdr:to>
      <xdr:col>5</xdr:col>
      <xdr:colOff>600075</xdr:colOff>
      <xdr:row>9</xdr:row>
      <xdr:rowOff>9525</xdr:rowOff>
    </xdr:to>
    <xdr:pic>
      <xdr:nvPicPr>
        <xdr:cNvPr id="1032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6000750" y="1704975"/>
          <a:ext cx="695325" cy="180975"/>
        </a:xfrm>
        <a:prstGeom prst="rect">
          <a:avLst/>
        </a:prstGeom>
        <a:solidFill>
          <a:schemeClr val="bg1"/>
        </a:solidFill>
      </xdr:spPr>
    </xdr:pic>
    <xdr:clientData/>
  </xdr:twoCellAnchor>
  <xdr:oneCellAnchor>
    <xdr:from>
      <xdr:col>6</xdr:col>
      <xdr:colOff>95250</xdr:colOff>
      <xdr:row>26</xdr:row>
      <xdr:rowOff>209550</xdr:rowOff>
    </xdr:from>
    <xdr:ext cx="1208857" cy="264560"/>
    <xdr:sp macro="" textlink="">
      <xdr:nvSpPr>
        <xdr:cNvPr id="16" name="CasellaDiTesto 15"/>
        <xdr:cNvSpPr txBox="1"/>
      </xdr:nvSpPr>
      <xdr:spPr>
        <a:xfrm>
          <a:off x="6800850" y="5391150"/>
          <a:ext cx="1208857" cy="2645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100" b="1"/>
            <a:t>Paranco semplice</a:t>
          </a:r>
        </a:p>
      </xdr:txBody>
    </xdr:sp>
    <xdr:clientData/>
  </xdr:oneCellAnchor>
  <xdr:twoCellAnchor>
    <xdr:from>
      <xdr:col>6</xdr:col>
      <xdr:colOff>0</xdr:colOff>
      <xdr:row>29</xdr:row>
      <xdr:rowOff>9525</xdr:rowOff>
    </xdr:from>
    <xdr:to>
      <xdr:col>8</xdr:col>
      <xdr:colOff>333375</xdr:colOff>
      <xdr:row>31</xdr:row>
      <xdr:rowOff>9525</xdr:rowOff>
    </xdr:to>
    <xdr:pic>
      <xdr:nvPicPr>
        <xdr:cNvPr id="1033" name="Picture 9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6705600" y="5810250"/>
          <a:ext cx="1552575" cy="381000"/>
        </a:xfrm>
        <a:prstGeom prst="rect">
          <a:avLst/>
        </a:prstGeom>
        <a:solidFill>
          <a:schemeClr val="bg1"/>
        </a:solidFill>
      </xdr:spPr>
    </xdr:pic>
    <xdr:clientData/>
  </xdr:twoCellAnchor>
  <xdr:twoCellAnchor>
    <xdr:from>
      <xdr:col>6</xdr:col>
      <xdr:colOff>0</xdr:colOff>
      <xdr:row>32</xdr:row>
      <xdr:rowOff>9525</xdr:rowOff>
    </xdr:from>
    <xdr:to>
      <xdr:col>8</xdr:col>
      <xdr:colOff>447675</xdr:colOff>
      <xdr:row>34</xdr:row>
      <xdr:rowOff>0</xdr:rowOff>
    </xdr:to>
    <xdr:pic>
      <xdr:nvPicPr>
        <xdr:cNvPr id="10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6705600" y="6381750"/>
          <a:ext cx="1666875" cy="371475"/>
        </a:xfrm>
        <a:prstGeom prst="rect">
          <a:avLst/>
        </a:prstGeom>
        <a:solidFill>
          <a:schemeClr val="bg1"/>
        </a:solidFill>
      </xdr:spPr>
    </xdr:pic>
    <xdr:clientData/>
  </xdr:twoCellAnchor>
  <xdr:oneCellAnchor>
    <xdr:from>
      <xdr:col>6</xdr:col>
      <xdr:colOff>95250</xdr:colOff>
      <xdr:row>41</xdr:row>
      <xdr:rowOff>200025</xdr:rowOff>
    </xdr:from>
    <xdr:ext cx="1105174" cy="264560"/>
    <xdr:sp macro="" textlink="">
      <xdr:nvSpPr>
        <xdr:cNvPr id="19" name="CasellaDiTesto 18"/>
        <xdr:cNvSpPr txBox="1"/>
      </xdr:nvSpPr>
      <xdr:spPr>
        <a:xfrm>
          <a:off x="6800850" y="8296275"/>
          <a:ext cx="1105174" cy="2645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100" b="1"/>
            <a:t>Paranco doppio</a:t>
          </a:r>
        </a:p>
      </xdr:txBody>
    </xdr:sp>
    <xdr:clientData/>
  </xdr:oneCellAnchor>
  <xdr:twoCellAnchor>
    <xdr:from>
      <xdr:col>6</xdr:col>
      <xdr:colOff>0</xdr:colOff>
      <xdr:row>44</xdr:row>
      <xdr:rowOff>28575</xdr:rowOff>
    </xdr:from>
    <xdr:to>
      <xdr:col>9</xdr:col>
      <xdr:colOff>552450</xdr:colOff>
      <xdr:row>46</xdr:row>
      <xdr:rowOff>28575</xdr:rowOff>
    </xdr:to>
    <xdr:pic>
      <xdr:nvPicPr>
        <xdr:cNvPr id="10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6705600" y="8743950"/>
          <a:ext cx="2381250" cy="381000"/>
        </a:xfrm>
        <a:prstGeom prst="rect">
          <a:avLst/>
        </a:prstGeom>
        <a:solidFill>
          <a:schemeClr val="bg1"/>
        </a:solidFill>
      </xdr:spPr>
    </xdr:pic>
    <xdr:clientData/>
  </xdr:twoCellAnchor>
  <xdr:twoCellAnchor>
    <xdr:from>
      <xdr:col>6</xdr:col>
      <xdr:colOff>0</xdr:colOff>
      <xdr:row>61</xdr:row>
      <xdr:rowOff>9525</xdr:rowOff>
    </xdr:from>
    <xdr:to>
      <xdr:col>10</xdr:col>
      <xdr:colOff>314325</xdr:colOff>
      <xdr:row>63</xdr:row>
      <xdr:rowOff>9525</xdr:rowOff>
    </xdr:to>
    <xdr:pic>
      <xdr:nvPicPr>
        <xdr:cNvPr id="1037" name="Picture 13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6705600" y="12020550"/>
          <a:ext cx="2752725" cy="381000"/>
        </a:xfrm>
        <a:prstGeom prst="rect">
          <a:avLst/>
        </a:prstGeom>
        <a:solidFill>
          <a:schemeClr val="bg1"/>
        </a:solidFill>
      </xdr:spPr>
    </xdr:pic>
    <xdr:clientData/>
  </xdr:twoCellAnchor>
  <xdr:oneCellAnchor>
    <xdr:from>
      <xdr:col>6</xdr:col>
      <xdr:colOff>104775</xdr:colOff>
      <xdr:row>58</xdr:row>
      <xdr:rowOff>209550</xdr:rowOff>
    </xdr:from>
    <xdr:ext cx="1308500" cy="264560"/>
    <xdr:sp macro="" textlink="">
      <xdr:nvSpPr>
        <xdr:cNvPr id="23" name="CasellaDiTesto 22"/>
        <xdr:cNvSpPr txBox="1"/>
      </xdr:nvSpPr>
      <xdr:spPr>
        <a:xfrm>
          <a:off x="6810375" y="11601450"/>
          <a:ext cx="1308500" cy="2645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100" b="1"/>
            <a:t>Paranco di Mariner</a:t>
          </a:r>
        </a:p>
      </xdr:txBody>
    </xdr:sp>
    <xdr:clientData/>
  </xdr:oneCellAnchor>
  <xdr:twoCellAnchor>
    <xdr:from>
      <xdr:col>6</xdr:col>
      <xdr:colOff>0</xdr:colOff>
      <xdr:row>47</xdr:row>
      <xdr:rowOff>9525</xdr:rowOff>
    </xdr:from>
    <xdr:to>
      <xdr:col>11</xdr:col>
      <xdr:colOff>257175</xdr:colOff>
      <xdr:row>49</xdr:row>
      <xdr:rowOff>9525</xdr:rowOff>
    </xdr:to>
    <xdr:pic>
      <xdr:nvPicPr>
        <xdr:cNvPr id="1026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6705600" y="9296400"/>
          <a:ext cx="3305175" cy="381000"/>
        </a:xfrm>
        <a:prstGeom prst="rect">
          <a:avLst/>
        </a:prstGeom>
        <a:noFill/>
      </xdr:spPr>
    </xdr:pic>
    <xdr:clientData/>
  </xdr:twoCellAnchor>
  <xdr:twoCellAnchor>
    <xdr:from>
      <xdr:col>6</xdr:col>
      <xdr:colOff>0</xdr:colOff>
      <xdr:row>64</xdr:row>
      <xdr:rowOff>9525</xdr:rowOff>
    </xdr:from>
    <xdr:to>
      <xdr:col>11</xdr:col>
      <xdr:colOff>9525</xdr:colOff>
      <xdr:row>66</xdr:row>
      <xdr:rowOff>9525</xdr:rowOff>
    </xdr:to>
    <xdr:pic>
      <xdr:nvPicPr>
        <xdr:cNvPr id="1028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6705600" y="12592050"/>
          <a:ext cx="3057525" cy="38100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14</xdr:colOff>
      <xdr:row>5</xdr:row>
      <xdr:rowOff>76213</xdr:rowOff>
    </xdr:from>
    <xdr:to>
      <xdr:col>4</xdr:col>
      <xdr:colOff>429782</xdr:colOff>
      <xdr:row>8</xdr:row>
      <xdr:rowOff>185484</xdr:rowOff>
    </xdr:to>
    <xdr:pic>
      <xdr:nvPicPr>
        <xdr:cNvPr id="24" name="Immagine 23" descr="CarrFissa.jpg"/>
        <xdr:cNvPicPr>
          <a:picLocks noChangeAspect="1"/>
        </xdr:cNvPicPr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5486414" y="1190638"/>
          <a:ext cx="429768" cy="680771"/>
        </a:xfrm>
        <a:prstGeom prst="rect">
          <a:avLst/>
        </a:prstGeom>
      </xdr:spPr>
    </xdr:pic>
    <xdr:clientData/>
  </xdr:twoCellAnchor>
  <xdr:twoCellAnchor editAs="oneCell">
    <xdr:from>
      <xdr:col>4</xdr:col>
      <xdr:colOff>9</xdr:colOff>
      <xdr:row>17</xdr:row>
      <xdr:rowOff>114318</xdr:rowOff>
    </xdr:from>
    <xdr:to>
      <xdr:col>4</xdr:col>
      <xdr:colOff>446236</xdr:colOff>
      <xdr:row>21</xdr:row>
      <xdr:rowOff>71494</xdr:rowOff>
    </xdr:to>
    <xdr:pic>
      <xdr:nvPicPr>
        <xdr:cNvPr id="25" name="Immagine 24" descr="CarrMobile.jpg"/>
        <xdr:cNvPicPr>
          <a:picLocks noChangeAspect="1"/>
        </xdr:cNvPicPr>
      </xdr:nvPicPr>
      <xdr:blipFill>
        <a:blip xmlns:r="http://schemas.openxmlformats.org/officeDocument/2006/relationships" r:embed="rId10" cstate="print"/>
        <a:stretch>
          <a:fillRect/>
        </a:stretch>
      </xdr:blipFill>
      <xdr:spPr>
        <a:xfrm>
          <a:off x="5486409" y="3571893"/>
          <a:ext cx="446227" cy="719176"/>
        </a:xfrm>
        <a:prstGeom prst="rect">
          <a:avLst/>
        </a:prstGeom>
      </xdr:spPr>
    </xdr:pic>
    <xdr:clientData/>
  </xdr:twoCellAnchor>
  <xdr:twoCellAnchor editAs="oneCell">
    <xdr:from>
      <xdr:col>4</xdr:col>
      <xdr:colOff>16</xdr:colOff>
      <xdr:row>43</xdr:row>
      <xdr:rowOff>9553</xdr:rowOff>
    </xdr:from>
    <xdr:to>
      <xdr:col>5</xdr:col>
      <xdr:colOff>260315</xdr:colOff>
      <xdr:row>51</xdr:row>
      <xdr:rowOff>111356</xdr:rowOff>
    </xdr:to>
    <xdr:pic>
      <xdr:nvPicPr>
        <xdr:cNvPr id="27" name="Immagine 26" descr="ParDoppio.jpg"/>
        <xdr:cNvPicPr>
          <a:picLocks noChangeAspect="1"/>
        </xdr:cNvPicPr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5486416" y="8534428"/>
          <a:ext cx="869899" cy="1625803"/>
        </a:xfrm>
        <a:prstGeom prst="rect">
          <a:avLst/>
        </a:prstGeom>
      </xdr:spPr>
    </xdr:pic>
    <xdr:clientData/>
  </xdr:twoCellAnchor>
  <xdr:twoCellAnchor editAs="oneCell">
    <xdr:from>
      <xdr:col>4</xdr:col>
      <xdr:colOff>29</xdr:colOff>
      <xdr:row>28</xdr:row>
      <xdr:rowOff>17</xdr:rowOff>
    </xdr:from>
    <xdr:to>
      <xdr:col>5</xdr:col>
      <xdr:colOff>154867</xdr:colOff>
      <xdr:row>35</xdr:row>
      <xdr:rowOff>64939</xdr:rowOff>
    </xdr:to>
    <xdr:pic>
      <xdr:nvPicPr>
        <xdr:cNvPr id="29" name="Immagine 28" descr="ParSemplice.jpg"/>
        <xdr:cNvPicPr>
          <a:picLocks noChangeAspect="1"/>
        </xdr:cNvPicPr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5486429" y="5610242"/>
          <a:ext cx="764438" cy="1398422"/>
        </a:xfrm>
        <a:prstGeom prst="rect">
          <a:avLst/>
        </a:prstGeom>
      </xdr:spPr>
    </xdr:pic>
    <xdr:clientData/>
  </xdr:twoCellAnchor>
  <xdr:twoCellAnchor editAs="oneCell">
    <xdr:from>
      <xdr:col>4</xdr:col>
      <xdr:colOff>24</xdr:colOff>
      <xdr:row>60</xdr:row>
      <xdr:rowOff>9531</xdr:rowOff>
    </xdr:from>
    <xdr:to>
      <xdr:col>5</xdr:col>
      <xdr:colOff>292632</xdr:colOff>
      <xdr:row>68</xdr:row>
      <xdr:rowOff>189363</xdr:rowOff>
    </xdr:to>
    <xdr:pic>
      <xdr:nvPicPr>
        <xdr:cNvPr id="30" name="Immagine 29" descr="ParMariner.jpg"/>
        <xdr:cNvPicPr>
          <a:picLocks noChangeAspect="1"/>
        </xdr:cNvPicPr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5486424" y="11830056"/>
          <a:ext cx="902208" cy="1703832"/>
        </a:xfrm>
        <a:prstGeom prst="rect">
          <a:avLst/>
        </a:prstGeom>
      </xdr:spPr>
    </xdr:pic>
    <xdr:clientData/>
  </xdr:twoCellAnchor>
  <xdr:oneCellAnchor>
    <xdr:from>
      <xdr:col>11</xdr:col>
      <xdr:colOff>514350</xdr:colOff>
      <xdr:row>73</xdr:row>
      <xdr:rowOff>180975</xdr:rowOff>
    </xdr:from>
    <xdr:ext cx="1929311" cy="371705"/>
    <xdr:sp macro="" textlink="">
      <xdr:nvSpPr>
        <xdr:cNvPr id="28" name="CasellaDiTesto 27"/>
        <xdr:cNvSpPr txBox="1"/>
      </xdr:nvSpPr>
      <xdr:spPr>
        <a:xfrm>
          <a:off x="10267950" y="14478000"/>
          <a:ext cx="1929311" cy="37170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600">
              <a:latin typeface="Lucida Calligraphy" pitchFamily="66" charset="0"/>
            </a:rPr>
            <a:t>Paolo Salimbeni</a:t>
          </a:r>
        </a:p>
      </xdr:txBody>
    </xdr:sp>
    <xdr:clientData/>
  </xdr:oneCellAnchor>
  <xdr:oneCellAnchor>
    <xdr:from>
      <xdr:col>14</xdr:col>
      <xdr:colOff>0</xdr:colOff>
      <xdr:row>0</xdr:row>
      <xdr:rowOff>9525</xdr:rowOff>
    </xdr:from>
    <xdr:ext cx="618824" cy="280205"/>
    <xdr:sp macro="" textlink="">
      <xdr:nvSpPr>
        <xdr:cNvPr id="31" name="CasellaDiTesto 30"/>
        <xdr:cNvSpPr txBox="1"/>
      </xdr:nvSpPr>
      <xdr:spPr>
        <a:xfrm>
          <a:off x="11582400" y="9525"/>
          <a:ext cx="618824" cy="28020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200" b="1"/>
            <a:t>7E7-05</a:t>
          </a:r>
        </a:p>
      </xdr:txBody>
    </xdr:sp>
    <xdr:clientData/>
  </xdr:oneCellAnchor>
  <xdr:twoCellAnchor editAs="oneCell">
    <xdr:from>
      <xdr:col>12</xdr:col>
      <xdr:colOff>181006</xdr:colOff>
      <xdr:row>75</xdr:row>
      <xdr:rowOff>114323</xdr:rowOff>
    </xdr:from>
    <xdr:to>
      <xdr:col>14</xdr:col>
      <xdr:colOff>359901</xdr:colOff>
      <xdr:row>78</xdr:row>
      <xdr:rowOff>131394</xdr:rowOff>
    </xdr:to>
    <xdr:pic>
      <xdr:nvPicPr>
        <xdr:cNvPr id="32" name="Immagine 31" descr="Firma_BN.bmp"/>
        <xdr:cNvPicPr>
          <a:picLocks noChangeAspect="1"/>
        </xdr:cNvPicPr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10544206" y="14792348"/>
          <a:ext cx="1398095" cy="588571"/>
        </a:xfrm>
        <a:prstGeom prst="rect">
          <a:avLst/>
        </a:prstGeom>
      </xdr:spPr>
    </xdr:pic>
    <xdr:clientData/>
  </xdr:twoCellAnchor>
  <xdr:twoCellAnchor>
    <xdr:from>
      <xdr:col>4</xdr:col>
      <xdr:colOff>504825</xdr:colOff>
      <xdr:row>9</xdr:row>
      <xdr:rowOff>57150</xdr:rowOff>
    </xdr:from>
    <xdr:to>
      <xdr:col>6</xdr:col>
      <xdr:colOff>123825</xdr:colOff>
      <xdr:row>10</xdr:row>
      <xdr:rowOff>47625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5991225" y="1933575"/>
          <a:ext cx="838200" cy="180975"/>
        </a:xfrm>
        <a:prstGeom prst="rect">
          <a:avLst/>
        </a:prstGeom>
        <a:noFill/>
      </xdr:spPr>
    </xdr:pic>
    <xdr:clientData/>
  </xdr:twoCellAnchor>
  <xdr:twoCellAnchor>
    <xdr:from>
      <xdr:col>4</xdr:col>
      <xdr:colOff>523875</xdr:colOff>
      <xdr:row>21</xdr:row>
      <xdr:rowOff>66675</xdr:rowOff>
    </xdr:from>
    <xdr:to>
      <xdr:col>6</xdr:col>
      <xdr:colOff>142875</xdr:colOff>
      <xdr:row>22</xdr:row>
      <xdr:rowOff>57150</xdr:rowOff>
    </xdr:to>
    <xdr:pic>
      <xdr:nvPicPr>
        <xdr:cNvPr id="4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6010275" y="4286250"/>
          <a:ext cx="838200" cy="180975"/>
        </a:xfrm>
        <a:prstGeom prst="rect">
          <a:avLst/>
        </a:prstGeom>
        <a:noFill/>
      </xdr:spPr>
    </xdr:pic>
    <xdr:clientData/>
  </xdr:twoCellAnchor>
  <xdr:oneCellAnchor>
    <xdr:from>
      <xdr:col>3</xdr:col>
      <xdr:colOff>523875</xdr:colOff>
      <xdr:row>75</xdr:row>
      <xdr:rowOff>161925</xdr:rowOff>
    </xdr:from>
    <xdr:ext cx="4347472" cy="264560"/>
    <xdr:sp macro="" textlink="">
      <xdr:nvSpPr>
        <xdr:cNvPr id="33" name="CasellaDiTesto 32"/>
        <xdr:cNvSpPr txBox="1"/>
      </xdr:nvSpPr>
      <xdr:spPr>
        <a:xfrm>
          <a:off x="5400675" y="14839950"/>
          <a:ext cx="4347472" cy="2645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100">
              <a:solidFill>
                <a:srgbClr val="C00000"/>
              </a:solidFill>
            </a:rPr>
            <a:t>Per qualsiasi occorrenza, contattare l'Autore in «</a:t>
          </a:r>
          <a:r>
            <a:rPr lang="it-IT" sz="1100" b="1">
              <a:solidFill>
                <a:srgbClr val="C00000"/>
              </a:solidFill>
            </a:rPr>
            <a:t>p.salimba@gmail.com</a:t>
          </a:r>
          <a:r>
            <a:rPr lang="it-IT" sz="1100">
              <a:solidFill>
                <a:srgbClr val="C00000"/>
              </a:solidFill>
            </a:rPr>
            <a:t>»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72"/>
  <sheetViews>
    <sheetView tabSelected="1" workbookViewId="0">
      <selection activeCell="O19" sqref="O19"/>
    </sheetView>
  </sheetViews>
  <sheetFormatPr defaultRowHeight="15"/>
  <cols>
    <col min="1" max="1" width="55" customWidth="1"/>
    <col min="2" max="2" width="9.140625" customWidth="1"/>
    <col min="3" max="3" width="9" customWidth="1"/>
    <col min="5" max="5" width="9.140625" customWidth="1"/>
  </cols>
  <sheetData>
    <row r="1" spans="1:3" ht="23.25">
      <c r="A1" s="5" t="s">
        <v>12</v>
      </c>
    </row>
    <row r="2" spans="1:3" ht="15.75">
      <c r="B2" s="8" t="s">
        <v>14</v>
      </c>
      <c r="C2" s="8" t="s">
        <v>13</v>
      </c>
    </row>
    <row r="3" spans="1:3" ht="18.75">
      <c r="A3" s="4" t="s">
        <v>4</v>
      </c>
    </row>
    <row r="4" spans="1:3">
      <c r="A4" s="1" t="s">
        <v>3</v>
      </c>
      <c r="B4" s="1">
        <v>100</v>
      </c>
    </row>
    <row r="5" spans="1:3">
      <c r="A5" s="1" t="s">
        <v>16</v>
      </c>
      <c r="B5" s="1">
        <v>0.91</v>
      </c>
    </row>
    <row r="6" spans="1:3">
      <c r="A6" s="2" t="s">
        <v>17</v>
      </c>
      <c r="B6" s="2"/>
      <c r="C6" s="2">
        <f>ROUND(1/B5,2)</f>
        <v>1.1000000000000001</v>
      </c>
    </row>
    <row r="7" spans="1:3">
      <c r="A7" s="2" t="s">
        <v>5</v>
      </c>
      <c r="B7" s="2"/>
      <c r="C7" s="3">
        <f>B4</f>
        <v>100</v>
      </c>
    </row>
    <row r="8" spans="1:3">
      <c r="A8" s="2" t="s">
        <v>10</v>
      </c>
      <c r="B8" s="2"/>
      <c r="C8" s="7">
        <f>ROUND(B4*C6,2)</f>
        <v>110</v>
      </c>
    </row>
    <row r="9" spans="1:3">
      <c r="A9" s="2" t="s">
        <v>6</v>
      </c>
      <c r="B9" s="2"/>
      <c r="C9" s="3">
        <v>1</v>
      </c>
    </row>
    <row r="10" spans="1:3">
      <c r="A10" s="2" t="s">
        <v>8</v>
      </c>
      <c r="B10" s="2"/>
      <c r="C10" s="2">
        <f>ROUND(B4/C8,2)</f>
        <v>0.91</v>
      </c>
    </row>
    <row r="11" spans="1:3">
      <c r="A11" s="2" t="s">
        <v>26</v>
      </c>
      <c r="B11" s="2"/>
      <c r="C11" s="10">
        <f>B4+C8</f>
        <v>210</v>
      </c>
    </row>
    <row r="14" spans="1:3" ht="15.75">
      <c r="B14" s="9" t="s">
        <v>14</v>
      </c>
      <c r="C14" s="9" t="s">
        <v>13</v>
      </c>
    </row>
    <row r="15" spans="1:3" ht="18.75">
      <c r="A15" s="4" t="s">
        <v>7</v>
      </c>
    </row>
    <row r="16" spans="1:3">
      <c r="A16" s="1" t="s">
        <v>3</v>
      </c>
      <c r="B16" s="1">
        <v>100</v>
      </c>
    </row>
    <row r="17" spans="1:3">
      <c r="A17" s="1" t="s">
        <v>18</v>
      </c>
      <c r="B17" s="1">
        <v>0.91</v>
      </c>
    </row>
    <row r="18" spans="1:3">
      <c r="A18" s="2" t="s">
        <v>19</v>
      </c>
      <c r="B18" s="2"/>
      <c r="C18" s="2">
        <f>ROUND(1/B17,2)</f>
        <v>1.1000000000000001</v>
      </c>
    </row>
    <row r="19" spans="1:3">
      <c r="A19" s="2" t="s">
        <v>5</v>
      </c>
      <c r="B19" s="2"/>
      <c r="C19" s="3">
        <f>B16/2</f>
        <v>50</v>
      </c>
    </row>
    <row r="20" spans="1:3">
      <c r="A20" s="2" t="s">
        <v>10</v>
      </c>
      <c r="B20" s="2"/>
      <c r="C20" s="7">
        <f>ROUND(B16*C18/(1+C18),2)</f>
        <v>52.38</v>
      </c>
    </row>
    <row r="21" spans="1:3">
      <c r="A21" s="2" t="s">
        <v>6</v>
      </c>
      <c r="B21" s="2"/>
      <c r="C21" s="3">
        <f>B16/C19</f>
        <v>2</v>
      </c>
    </row>
    <row r="22" spans="1:3">
      <c r="A22" s="2" t="s">
        <v>8</v>
      </c>
      <c r="B22" s="2"/>
      <c r="C22" s="2">
        <f>ROUND(B16/C20,2)</f>
        <v>1.91</v>
      </c>
    </row>
    <row r="23" spans="1:3">
      <c r="A23" s="2" t="s">
        <v>26</v>
      </c>
      <c r="B23" s="2"/>
      <c r="C23" s="7">
        <f>ROUND(B16-C20,2)</f>
        <v>47.62</v>
      </c>
    </row>
    <row r="26" spans="1:3" ht="15.75">
      <c r="B26" s="9" t="s">
        <v>14</v>
      </c>
      <c r="C26" s="9" t="s">
        <v>13</v>
      </c>
    </row>
    <row r="27" spans="1:3" ht="18.75">
      <c r="A27" s="4" t="s">
        <v>0</v>
      </c>
    </row>
    <row r="28" spans="1:3">
      <c r="A28" s="1" t="s">
        <v>3</v>
      </c>
      <c r="B28" s="1">
        <v>100</v>
      </c>
    </row>
    <row r="29" spans="1:3">
      <c r="A29" s="1" t="s">
        <v>20</v>
      </c>
      <c r="B29" s="1">
        <v>0.5</v>
      </c>
    </row>
    <row r="30" spans="1:3">
      <c r="A30" s="2" t="s">
        <v>21</v>
      </c>
      <c r="B30" s="2"/>
      <c r="C30" s="2">
        <f>ROUND(1/B29,2)</f>
        <v>2</v>
      </c>
    </row>
    <row r="31" spans="1:3">
      <c r="A31" s="1" t="s">
        <v>9</v>
      </c>
      <c r="B31" s="1">
        <v>0.5</v>
      </c>
    </row>
    <row r="32" spans="1:3">
      <c r="A32" s="2" t="s">
        <v>22</v>
      </c>
      <c r="B32" s="2"/>
      <c r="C32" s="2">
        <f>ROUND(1/B31,2)</f>
        <v>2</v>
      </c>
    </row>
    <row r="33" spans="1:3">
      <c r="A33" s="2" t="s">
        <v>5</v>
      </c>
      <c r="B33" s="2"/>
      <c r="C33" s="3">
        <f>ROUND(B28/3,2)</f>
        <v>33.33</v>
      </c>
    </row>
    <row r="34" spans="1:3">
      <c r="A34" s="2" t="s">
        <v>10</v>
      </c>
      <c r="B34" s="2"/>
      <c r="C34" s="7">
        <f>ROUND(B28*C30*C32/(1+C30+C30*C32),2)</f>
        <v>57.14</v>
      </c>
    </row>
    <row r="35" spans="1:3">
      <c r="A35" s="2" t="s">
        <v>6</v>
      </c>
      <c r="B35" s="2"/>
      <c r="C35" s="3">
        <v>3</v>
      </c>
    </row>
    <row r="36" spans="1:3">
      <c r="A36" s="2" t="s">
        <v>8</v>
      </c>
      <c r="B36" s="2"/>
      <c r="C36" s="2">
        <f>ROUND(B28/C34,2)</f>
        <v>1.75</v>
      </c>
    </row>
    <row r="37" spans="1:3">
      <c r="A37" s="2" t="s">
        <v>27</v>
      </c>
      <c r="B37" s="2"/>
      <c r="C37" s="3">
        <f>ROUND(B28*0.67,2)</f>
        <v>67</v>
      </c>
    </row>
    <row r="38" spans="1:3">
      <c r="A38" s="2" t="s">
        <v>28</v>
      </c>
      <c r="B38" s="2"/>
      <c r="C38" s="7">
        <f>ROUND((B28*(1+C30)/(1+C30+C30*C32)),2)</f>
        <v>42.86</v>
      </c>
    </row>
    <row r="41" spans="1:3" ht="15.75">
      <c r="B41" s="9" t="s">
        <v>14</v>
      </c>
      <c r="C41" s="9" t="s">
        <v>13</v>
      </c>
    </row>
    <row r="42" spans="1:3" ht="18.75">
      <c r="A42" s="4" t="s">
        <v>1</v>
      </c>
    </row>
    <row r="43" spans="1:3">
      <c r="A43" s="1" t="s">
        <v>15</v>
      </c>
      <c r="B43" s="1">
        <v>100</v>
      </c>
    </row>
    <row r="44" spans="1:3">
      <c r="A44" s="1" t="s">
        <v>20</v>
      </c>
      <c r="B44" s="1">
        <v>0.5</v>
      </c>
    </row>
    <row r="45" spans="1:3">
      <c r="A45" s="2" t="s">
        <v>21</v>
      </c>
      <c r="B45" s="2"/>
      <c r="C45" s="2">
        <f>ROUND(1/B44,2)</f>
        <v>2</v>
      </c>
    </row>
    <row r="46" spans="1:3">
      <c r="A46" s="1" t="s">
        <v>23</v>
      </c>
      <c r="B46" s="1">
        <v>0.5</v>
      </c>
    </row>
    <row r="47" spans="1:3">
      <c r="A47" s="2" t="s">
        <v>22</v>
      </c>
      <c r="B47" s="2"/>
      <c r="C47" s="2">
        <f>ROUND(1/B46,2)</f>
        <v>2</v>
      </c>
    </row>
    <row r="48" spans="1:3">
      <c r="A48" s="1" t="s">
        <v>11</v>
      </c>
      <c r="B48" s="1">
        <v>0.5</v>
      </c>
    </row>
    <row r="49" spans="1:3">
      <c r="A49" s="2" t="s">
        <v>24</v>
      </c>
      <c r="B49" s="2"/>
      <c r="C49" s="2">
        <f>ROUND(1/B48,2)</f>
        <v>2</v>
      </c>
    </row>
    <row r="50" spans="1:3">
      <c r="A50" s="2" t="s">
        <v>5</v>
      </c>
      <c r="B50" s="2"/>
      <c r="C50" s="3">
        <f>B43/5</f>
        <v>20</v>
      </c>
    </row>
    <row r="51" spans="1:3">
      <c r="A51" s="2" t="s">
        <v>10</v>
      </c>
      <c r="B51" s="2"/>
      <c r="C51" s="7">
        <f>ROUND(B43*C45*C47*C49/(1+C45+C47+C45*C47+C47*C49),2)</f>
        <v>61.54</v>
      </c>
    </row>
    <row r="52" spans="1:3">
      <c r="A52" s="2" t="s">
        <v>6</v>
      </c>
      <c r="B52" s="2"/>
      <c r="C52" s="3">
        <v>5</v>
      </c>
    </row>
    <row r="53" spans="1:3">
      <c r="A53" s="2" t="s">
        <v>8</v>
      </c>
      <c r="B53" s="2"/>
      <c r="C53" s="2">
        <f>ROUND(B43/C51,2)</f>
        <v>1.62</v>
      </c>
    </row>
    <row r="54" spans="1:3">
      <c r="A54" s="2" t="s">
        <v>29</v>
      </c>
      <c r="B54" s="2"/>
      <c r="C54" s="3">
        <f>ROUND(B43*1.2,2)</f>
        <v>120</v>
      </c>
    </row>
    <row r="55" spans="1:3">
      <c r="A55" s="2" t="s">
        <v>30</v>
      </c>
      <c r="B55" s="2"/>
      <c r="C55" s="7">
        <f>ROUND(B43*(1+C45+C47+C45*C47+C47*C49+C45*C47*C49)/(1+C45+C47+C45*C47+C47*C49),2)</f>
        <v>161.54</v>
      </c>
    </row>
    <row r="58" spans="1:3" ht="15.75">
      <c r="B58" s="9" t="s">
        <v>14</v>
      </c>
      <c r="C58" s="9" t="s">
        <v>13</v>
      </c>
    </row>
    <row r="59" spans="1:3" ht="18.75">
      <c r="A59" s="6" t="s">
        <v>2</v>
      </c>
    </row>
    <row r="60" spans="1:3">
      <c r="A60" s="1" t="s">
        <v>3</v>
      </c>
      <c r="B60" s="1">
        <v>100</v>
      </c>
    </row>
    <row r="61" spans="1:3">
      <c r="A61" s="1" t="s">
        <v>20</v>
      </c>
      <c r="B61" s="1">
        <v>0.5</v>
      </c>
    </row>
    <row r="62" spans="1:3">
      <c r="A62" s="2" t="s">
        <v>21</v>
      </c>
      <c r="B62" s="2"/>
      <c r="C62" s="2">
        <f>ROUND((1/B61),2)</f>
        <v>2</v>
      </c>
    </row>
    <row r="63" spans="1:3">
      <c r="A63" s="1" t="s">
        <v>23</v>
      </c>
      <c r="B63" s="1">
        <v>0.5</v>
      </c>
    </row>
    <row r="64" spans="1:3">
      <c r="A64" s="2" t="s">
        <v>22</v>
      </c>
      <c r="B64" s="2"/>
      <c r="C64" s="2">
        <f>ROUND(1/B63,2)</f>
        <v>2</v>
      </c>
    </row>
    <row r="65" spans="1:3">
      <c r="A65" s="1" t="s">
        <v>25</v>
      </c>
      <c r="B65" s="1">
        <v>0.5</v>
      </c>
    </row>
    <row r="66" spans="1:3">
      <c r="A66" s="2" t="s">
        <v>24</v>
      </c>
      <c r="B66" s="2"/>
      <c r="C66" s="2">
        <f>ROUND(1/B65,2)</f>
        <v>2</v>
      </c>
    </row>
    <row r="67" spans="1:3">
      <c r="A67" s="2" t="s">
        <v>5</v>
      </c>
      <c r="B67" s="2"/>
      <c r="C67" s="3">
        <f>B60/5</f>
        <v>20</v>
      </c>
    </row>
    <row r="68" spans="1:3">
      <c r="A68" s="2" t="s">
        <v>10</v>
      </c>
      <c r="B68" s="2"/>
      <c r="C68" s="7">
        <f>ROUND(B60*C62*C64*C66/(C62+C64+C62*C64+C62*C66+C62*C64*C66),2)</f>
        <v>40</v>
      </c>
    </row>
    <row r="69" spans="1:3">
      <c r="A69" s="2" t="s">
        <v>6</v>
      </c>
      <c r="B69" s="2"/>
      <c r="C69" s="3">
        <v>5</v>
      </c>
    </row>
    <row r="70" spans="1:3">
      <c r="A70" s="2" t="s">
        <v>8</v>
      </c>
      <c r="B70" s="2"/>
      <c r="C70" s="2">
        <f>ROUND(B60/C68,2)</f>
        <v>2.5</v>
      </c>
    </row>
    <row r="71" spans="1:3">
      <c r="A71" s="2" t="s">
        <v>29</v>
      </c>
      <c r="B71" s="2"/>
      <c r="C71" s="3">
        <f>ROUND(B60*0.8,2)</f>
        <v>80</v>
      </c>
    </row>
    <row r="72" spans="1:3">
      <c r="A72" s="2" t="s">
        <v>30</v>
      </c>
      <c r="B72" s="2"/>
      <c r="C72" s="7">
        <f>ROUND(B60*(C62+C64+C62*C64+C62*C66)/(C62+C64+C62*C64+C62*C66+C62*C64*C66),2)</f>
        <v>60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Paololuigi Salimbeni</dc:creator>
  <cp:lastModifiedBy>Paololuigi Salimbeni</cp:lastModifiedBy>
  <dcterms:created xsi:type="dcterms:W3CDTF">2023-04-29T05:50:00Z</dcterms:created>
  <dcterms:modified xsi:type="dcterms:W3CDTF">2023-05-10T09:15:10Z</dcterms:modified>
</cp:coreProperties>
</file>