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Paololuigi Salimbeni" reservationPassword="C81F"/>
  <workbookPr defaultThemeVersion="124226"/>
  <bookViews>
    <workbookView xWindow="240" yWindow="60" windowWidth="20055" windowHeight="795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C29" i="1"/>
  <c r="C27"/>
  <c r="C5"/>
  <c r="C10"/>
  <c r="C11" s="1"/>
  <c r="C9"/>
  <c r="C32"/>
  <c r="D33"/>
  <c r="C33"/>
</calcChain>
</file>

<file path=xl/sharedStrings.xml><?xml version="1.0" encoding="utf-8"?>
<sst xmlns="http://schemas.openxmlformats.org/spreadsheetml/2006/main" count="23" uniqueCount="13">
  <si>
    <r>
      <t xml:space="preserve">     </t>
    </r>
    <r>
      <rPr>
        <b/>
        <sz val="11"/>
        <color theme="1"/>
        <rFont val="Calibri"/>
        <family val="2"/>
        <scheme val="minor"/>
      </rPr>
      <t>Coefficiente d'elasticità dinamico &lt;Xd&gt;</t>
    </r>
  </si>
  <si>
    <t>Fattore di caduta &lt;Fc&gt;</t>
  </si>
  <si>
    <r>
      <t>Coefficiente d'elasticità dinamico &lt;Xd&gt; in [N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]</t>
    </r>
  </si>
  <si>
    <t>Altezza di caduta &lt;H&gt; in [m]</t>
  </si>
  <si>
    <t>Lungheza di corda &lt;L&gt; in [m]</t>
  </si>
  <si>
    <r>
      <t xml:space="preserve"> </t>
    </r>
    <r>
      <rPr>
        <b/>
        <sz val="11"/>
        <color rgb="FF0070C0"/>
        <rFont val="Calibri"/>
        <family val="2"/>
        <scheme val="minor"/>
      </rPr>
      <t xml:space="preserve">  </t>
    </r>
    <r>
      <rPr>
        <b/>
        <sz val="18"/>
        <color rgb="FF0070C0"/>
        <rFont val="Calibri"/>
        <family val="2"/>
        <scheme val="minor"/>
      </rPr>
      <t>Sollecitazioni dinamiche</t>
    </r>
  </si>
  <si>
    <t>Peso del grave &lt;Pk&gt; in [kg]</t>
  </si>
  <si>
    <t>Peso del grave &lt;Pn&gt; in [N]</t>
  </si>
  <si>
    <t>Output</t>
  </si>
  <si>
    <t>Input</t>
  </si>
  <si>
    <r>
      <t xml:space="preserve">     </t>
    </r>
    <r>
      <rPr>
        <b/>
        <sz val="11"/>
        <color theme="1"/>
        <rFont val="Calibri"/>
        <family val="2"/>
        <scheme val="minor"/>
      </rPr>
      <t>Forza di schock (caduta verticale)</t>
    </r>
  </si>
  <si>
    <t>Forza di schock &lt;Fsn&gt; in [N]</t>
  </si>
  <si>
    <t>Forza di schock &lt;Fsk&gt; in [kg]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</si>
</sst>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2"/>
      <color rgb="FF9966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3" fillId="2" borderId="0" xfId="0" applyFont="1" applyFill="1"/>
    <xf numFmtId="11" fontId="3" fillId="2" borderId="0" xfId="0" applyNumberFormat="1" applyFont="1" applyFill="1"/>
    <xf numFmtId="0" fontId="1" fillId="3" borderId="0" xfId="0" applyFont="1" applyFill="1"/>
    <xf numFmtId="0" fontId="0" fillId="0" borderId="0" xfId="0" applyAlignment="1">
      <alignment horizontal="center"/>
    </xf>
    <xf numFmtId="0" fontId="0" fillId="3" borderId="0" xfId="0" applyFill="1"/>
    <xf numFmtId="11" fontId="3" fillId="3" borderId="0" xfId="0" applyNumberFormat="1" applyFont="1" applyFill="1"/>
    <xf numFmtId="0" fontId="0" fillId="2" borderId="0" xfId="0" applyFill="1"/>
    <xf numFmtId="0" fontId="1" fillId="5" borderId="0" xfId="0" applyFont="1" applyFill="1"/>
    <xf numFmtId="0" fontId="6" fillId="4" borderId="0" xfId="0" applyFont="1" applyFill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9966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66675</xdr:colOff>
      <xdr:row>2</xdr:row>
      <xdr:rowOff>9525</xdr:rowOff>
    </xdr:from>
    <xdr:ext cx="4752000" cy="1010598"/>
    <xdr:sp macro="" textlink="">
      <xdr:nvSpPr>
        <xdr:cNvPr id="2" name="CasellaDiTesto 1"/>
        <xdr:cNvSpPr txBox="1"/>
      </xdr:nvSpPr>
      <xdr:spPr>
        <a:xfrm>
          <a:off x="6781800" y="504825"/>
          <a:ext cx="4752000" cy="1010598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spc="80" baseline="0">
              <a:latin typeface="Arial Black" pitchFamily="34" charset="0"/>
              <a:cs typeface="Arial" pitchFamily="34" charset="0"/>
            </a:rPr>
            <a:t>Delucidazioni</a:t>
          </a: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Per maggiori informazioni, e per vedere e gli schemi e la tipologia dei vari Paranchi, consultare la Dispensa, dello stesso Autore:</a:t>
          </a:r>
        </a:p>
        <a:p>
          <a:pPr algn="l"/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 spc="80" baseline="0">
              <a:solidFill>
                <a:srgbClr val="009900"/>
              </a:solidFill>
              <a:latin typeface="Gaze" pitchFamily="2" charset="0"/>
              <a:cs typeface="Arial" pitchFamily="34" charset="0"/>
            </a:rPr>
            <a:t>L'elasticità nelle corde speleo-alpinistiche</a:t>
          </a:r>
        </a:p>
        <a:p>
          <a:endParaRPr lang="it-IT" sz="300" spc="80" baseline="0">
            <a:latin typeface="Arial" pitchFamily="34" charset="0"/>
            <a:cs typeface="Arial" pitchFamily="34" charset="0"/>
          </a:endParaRPr>
        </a:p>
        <a:p>
          <a:r>
            <a:rPr lang="it-IT" sz="1000" spc="80" baseline="0">
              <a:latin typeface="Arial" pitchFamily="34" charset="0"/>
              <a:cs typeface="Arial" pitchFamily="34" charset="0"/>
            </a:rPr>
            <a:t>     Nel sito «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www.paolosalimbeni.it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», vedi in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Dispense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.</a:t>
          </a:r>
        </a:p>
      </xdr:txBody>
    </xdr:sp>
    <xdr:clientData/>
  </xdr:oneCellAnchor>
  <xdr:oneCellAnchor>
    <xdr:from>
      <xdr:col>7</xdr:col>
      <xdr:colOff>180975</xdr:colOff>
      <xdr:row>8</xdr:row>
      <xdr:rowOff>9525</xdr:rowOff>
    </xdr:from>
    <xdr:ext cx="3312190" cy="624595"/>
    <xdr:sp macro="" textlink="">
      <xdr:nvSpPr>
        <xdr:cNvPr id="3" name="CasellaDiTesto 2"/>
        <xdr:cNvSpPr txBox="1"/>
      </xdr:nvSpPr>
      <xdr:spPr>
        <a:xfrm>
          <a:off x="7505700" y="1676400"/>
          <a:ext cx="3312190" cy="62459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600" b="1">
              <a:solidFill>
                <a:schemeClr val="accent3">
                  <a:lumMod val="50000"/>
                </a:schemeClr>
              </a:solidFill>
            </a:rPr>
            <a:t>Inserire solo i valori di</a:t>
          </a:r>
          <a:r>
            <a:rPr lang="it-IT" sz="1600" b="1" baseline="0">
              <a:solidFill>
                <a:schemeClr val="accent3">
                  <a:lumMod val="50000"/>
                </a:schemeClr>
              </a:solidFill>
            </a:rPr>
            <a:t> input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Non modificare i valori di output</a:t>
          </a:r>
          <a:endParaRPr lang="it-IT" sz="1800" b="1">
            <a:solidFill>
              <a:srgbClr val="FF0000"/>
            </a:solidFill>
          </a:endParaRPr>
        </a:p>
      </xdr:txBody>
    </xdr:sp>
    <xdr:clientData/>
  </xdr:oneCellAnchor>
  <xdr:oneCellAnchor>
    <xdr:from>
      <xdr:col>1</xdr:col>
      <xdr:colOff>133350</xdr:colOff>
      <xdr:row>11</xdr:row>
      <xdr:rowOff>161925</xdr:rowOff>
    </xdr:from>
    <xdr:ext cx="3252942" cy="272062"/>
    <xdr:sp macro="" textlink="">
      <xdr:nvSpPr>
        <xdr:cNvPr id="4" name="CasellaDiTesto 3"/>
        <xdr:cNvSpPr txBox="1"/>
      </xdr:nvSpPr>
      <xdr:spPr>
        <a:xfrm>
          <a:off x="3000375" y="2390775"/>
          <a:ext cx="3252942" cy="27206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solidFill>
                <a:srgbClr val="0070C0"/>
              </a:solidFill>
            </a:rPr>
            <a:t>Peso in newton (N) = Peso in</a:t>
          </a:r>
          <a:r>
            <a:rPr lang="it-IT" sz="1100" b="1" baseline="0">
              <a:solidFill>
                <a:srgbClr val="0070C0"/>
              </a:solidFill>
            </a:rPr>
            <a:t> chilogrammi (kg) </a:t>
          </a:r>
          <a:r>
            <a:rPr lang="it-IT" sz="1100" b="1" baseline="0">
              <a:solidFill>
                <a:srgbClr val="0070C0"/>
              </a:solidFill>
              <a:sym typeface="Symbol"/>
            </a:rPr>
            <a:t> </a:t>
          </a:r>
          <a:r>
            <a:rPr lang="it-IT" sz="1100" b="1" baseline="0">
              <a:solidFill>
                <a:srgbClr val="0070C0"/>
              </a:solidFill>
            </a:rPr>
            <a:t>9,81</a:t>
          </a:r>
        </a:p>
      </xdr:txBody>
    </xdr:sp>
    <xdr:clientData/>
  </xdr:oneCellAnchor>
  <xdr:twoCellAnchor>
    <xdr:from>
      <xdr:col>0</xdr:col>
      <xdr:colOff>771525</xdr:colOff>
      <xdr:row>11</xdr:row>
      <xdr:rowOff>66675</xdr:rowOff>
    </xdr:from>
    <xdr:to>
      <xdr:col>0</xdr:col>
      <xdr:colOff>2628900</xdr:colOff>
      <xdr:row>13</xdr:row>
      <xdr:rowOff>180975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71525" y="2295525"/>
          <a:ext cx="1857375" cy="4953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1143000</xdr:colOff>
      <xdr:row>33</xdr:row>
      <xdr:rowOff>57150</xdr:rowOff>
    </xdr:from>
    <xdr:to>
      <xdr:col>1</xdr:col>
      <xdr:colOff>95250</xdr:colOff>
      <xdr:row>35</xdr:row>
      <xdr:rowOff>19050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143000" y="6524625"/>
          <a:ext cx="1819275" cy="342900"/>
        </a:xfrm>
        <a:prstGeom prst="rect">
          <a:avLst/>
        </a:prstGeom>
        <a:noFill/>
      </xdr:spPr>
    </xdr:pic>
    <xdr:clientData/>
  </xdr:twoCellAnchor>
  <xdr:oneCellAnchor>
    <xdr:from>
      <xdr:col>14</xdr:col>
      <xdr:colOff>0</xdr:colOff>
      <xdr:row>0</xdr:row>
      <xdr:rowOff>19050</xdr:rowOff>
    </xdr:from>
    <xdr:ext cx="618824" cy="280205"/>
    <xdr:sp macro="" textlink="">
      <xdr:nvSpPr>
        <xdr:cNvPr id="7" name="CasellaDiTesto 6"/>
        <xdr:cNvSpPr txBox="1"/>
      </xdr:nvSpPr>
      <xdr:spPr>
        <a:xfrm>
          <a:off x="11591925" y="19050"/>
          <a:ext cx="618824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200" b="1"/>
            <a:t>7E7-05</a:t>
          </a:r>
        </a:p>
      </xdr:txBody>
    </xdr:sp>
    <xdr:clientData/>
  </xdr:oneCellAnchor>
  <xdr:oneCellAnchor>
    <xdr:from>
      <xdr:col>11</xdr:col>
      <xdr:colOff>504825</xdr:colOff>
      <xdr:row>34</xdr:row>
      <xdr:rowOff>180975</xdr:rowOff>
    </xdr:from>
    <xdr:ext cx="1929311" cy="371705"/>
    <xdr:sp macro="" textlink="">
      <xdr:nvSpPr>
        <xdr:cNvPr id="8" name="CasellaDiTesto 7"/>
        <xdr:cNvSpPr txBox="1"/>
      </xdr:nvSpPr>
      <xdr:spPr>
        <a:xfrm>
          <a:off x="10267950" y="6838950"/>
          <a:ext cx="1929311" cy="3717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>
              <a:latin typeface="Lucida Calligraphy" pitchFamily="66" charset="0"/>
            </a:rPr>
            <a:t>Paolo Salimbeni</a:t>
          </a:r>
        </a:p>
      </xdr:txBody>
    </xdr:sp>
    <xdr:clientData/>
  </xdr:oneCellAnchor>
  <xdr:twoCellAnchor editAs="oneCell">
    <xdr:from>
      <xdr:col>12</xdr:col>
      <xdr:colOff>161956</xdr:colOff>
      <xdr:row>36</xdr:row>
      <xdr:rowOff>114323</xdr:rowOff>
    </xdr:from>
    <xdr:to>
      <xdr:col>14</xdr:col>
      <xdr:colOff>340851</xdr:colOff>
      <xdr:row>39</xdr:row>
      <xdr:rowOff>131394</xdr:rowOff>
    </xdr:to>
    <xdr:pic>
      <xdr:nvPicPr>
        <xdr:cNvPr id="9" name="Immagine 8" descr="Firma_BN.bmp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0534681" y="7153298"/>
          <a:ext cx="1398095" cy="588571"/>
        </a:xfrm>
        <a:prstGeom prst="rect">
          <a:avLst/>
        </a:prstGeom>
      </xdr:spPr>
    </xdr:pic>
    <xdr:clientData/>
  </xdr:twoCellAnchor>
  <xdr:oneCellAnchor>
    <xdr:from>
      <xdr:col>3</xdr:col>
      <xdr:colOff>666750</xdr:colOff>
      <xdr:row>36</xdr:row>
      <xdr:rowOff>152400</xdr:rowOff>
    </xdr:from>
    <xdr:ext cx="4347472" cy="264560"/>
    <xdr:sp macro="" textlink="">
      <xdr:nvSpPr>
        <xdr:cNvPr id="10" name="CasellaDiTesto 9"/>
        <xdr:cNvSpPr txBox="1"/>
      </xdr:nvSpPr>
      <xdr:spPr>
        <a:xfrm>
          <a:off x="5410200" y="7191375"/>
          <a:ext cx="434747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Per qualsiasi occorrenza, contattare l'Autore in «</a:t>
          </a:r>
          <a:r>
            <a:rPr lang="it-IT" sz="1100" b="1">
              <a:solidFill>
                <a:srgbClr val="C00000"/>
              </a:solidFill>
            </a:rPr>
            <a:t>p.salimba@gmail.com</a:t>
          </a:r>
          <a:r>
            <a:rPr lang="it-IT" sz="1100">
              <a:solidFill>
                <a:srgbClr val="C00000"/>
              </a:solidFill>
            </a:rPr>
            <a:t>»</a:t>
          </a:r>
        </a:p>
      </xdr:txBody>
    </xdr:sp>
    <xdr:clientData/>
  </xdr:oneCellAnchor>
  <xdr:oneCellAnchor>
    <xdr:from>
      <xdr:col>3</xdr:col>
      <xdr:colOff>76200</xdr:colOff>
      <xdr:row>4</xdr:row>
      <xdr:rowOff>114300</xdr:rowOff>
    </xdr:from>
    <xdr:ext cx="1724062" cy="609013"/>
    <xdr:sp macro="" textlink="">
      <xdr:nvSpPr>
        <xdr:cNvPr id="11" name="CasellaDiTesto 10"/>
        <xdr:cNvSpPr txBox="1"/>
      </xdr:nvSpPr>
      <xdr:spPr>
        <a:xfrm>
          <a:off x="4819650" y="990600"/>
          <a:ext cx="1724062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solidFill>
                <a:srgbClr val="996600"/>
              </a:solidFill>
            </a:rPr>
            <a:t>Pei un valode di: 0,000011</a:t>
          </a:r>
        </a:p>
        <a:p>
          <a:r>
            <a:rPr lang="it-IT" sz="1100">
              <a:solidFill>
                <a:srgbClr val="C00000"/>
              </a:solidFill>
            </a:rPr>
            <a:t>   inserire: o «0,000011»</a:t>
          </a:r>
        </a:p>
        <a:p>
          <a:r>
            <a:rPr lang="it-IT" sz="1100">
              <a:solidFill>
                <a:srgbClr val="C00000"/>
              </a:solidFill>
            </a:rPr>
            <a:t>                   o «1,1E-05»</a:t>
          </a:r>
        </a:p>
      </xdr:txBody>
    </xdr:sp>
    <xdr:clientData/>
  </xdr:oneCellAnchor>
  <xdr:oneCellAnchor>
    <xdr:from>
      <xdr:col>0</xdr:col>
      <xdr:colOff>771526</xdr:colOff>
      <xdr:row>14</xdr:row>
      <xdr:rowOff>95250</xdr:rowOff>
    </xdr:from>
    <xdr:ext cx="3286124" cy="1344855"/>
    <xdr:sp macro="" textlink="">
      <xdr:nvSpPr>
        <xdr:cNvPr id="12" name="CasellaDiTesto 11"/>
        <xdr:cNvSpPr txBox="1"/>
      </xdr:nvSpPr>
      <xdr:spPr>
        <a:xfrm>
          <a:off x="771526" y="2905125"/>
          <a:ext cx="3286124" cy="134485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    I risultati forniti da questa formula, valgono soltanto nel caso il grave</a:t>
          </a:r>
          <a:r>
            <a:rPr lang="it-IT" sz="1100" baseline="0">
              <a:solidFill>
                <a:srgbClr val="C00000"/>
              </a:solidFill>
            </a:rPr>
            <a:t> sia un corpo rigido.</a:t>
          </a:r>
        </a:p>
        <a:p>
          <a:r>
            <a:rPr lang="it-IT" sz="1100" baseline="0">
              <a:solidFill>
                <a:srgbClr val="C00000"/>
              </a:solidFill>
            </a:rPr>
            <a:t>    Utilizando corde semistatiche, e nel caso il grave sia costituito da uno/a speleologo/a (corpo umano) i valo-ri  devonono essere ridotti di circa il «20%».</a:t>
          </a:r>
        </a:p>
        <a:p>
          <a:endParaRPr lang="it-IT" sz="300"/>
        </a:p>
        <a:p>
          <a:r>
            <a:rPr lang="it-IT" sz="1100">
              <a:solidFill>
                <a:srgbClr val="FF0000"/>
              </a:solidFill>
            </a:rPr>
            <a:t>    </a:t>
          </a:r>
          <a:r>
            <a:rPr lang="it-IT" sz="1100" b="1">
              <a:solidFill>
                <a:srgbClr val="FF0000"/>
              </a:solidFill>
            </a:rPr>
            <a:t>Nel caso si utilizzassero corde dinamiche,</a:t>
          </a:r>
          <a:r>
            <a:rPr lang="it-IT" sz="1100" b="1" baseline="0">
              <a:solidFill>
                <a:srgbClr val="FF0000"/>
              </a:solidFill>
            </a:rPr>
            <a:t> non deve essere apportata alcuna riduzione.</a:t>
          </a:r>
          <a:endParaRPr lang="it-IT" sz="1100" b="1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tabSelected="1" workbookViewId="0">
      <selection activeCell="A29" sqref="A29"/>
    </sheetView>
  </sheetViews>
  <sheetFormatPr defaultRowHeight="15"/>
  <cols>
    <col min="1" max="1" width="43" customWidth="1"/>
    <col min="2" max="2" width="13.85546875" customWidth="1"/>
    <col min="3" max="3" width="14.28515625" customWidth="1"/>
    <col min="4" max="4" width="11.28515625" customWidth="1"/>
  </cols>
  <sheetData>
    <row r="1" spans="1:3" ht="23.25">
      <c r="A1" s="5" t="s">
        <v>5</v>
      </c>
      <c r="B1" s="1"/>
      <c r="C1" s="1"/>
    </row>
    <row r="2" spans="1:3" ht="15.75">
      <c r="B2" s="10" t="s">
        <v>9</v>
      </c>
      <c r="C2" s="11" t="s">
        <v>8</v>
      </c>
    </row>
    <row r="3" spans="1:3">
      <c r="A3" t="s">
        <v>10</v>
      </c>
      <c r="B3" s="1"/>
      <c r="C3" s="1"/>
    </row>
    <row r="4" spans="1:3">
      <c r="A4" s="8" t="s">
        <v>7</v>
      </c>
      <c r="B4" s="2">
        <v>785</v>
      </c>
    </row>
    <row r="5" spans="1:3">
      <c r="A5" s="6" t="s">
        <v>6</v>
      </c>
      <c r="B5" s="7"/>
      <c r="C5" s="6">
        <f>ROUND(B4/9.81,1)</f>
        <v>80</v>
      </c>
    </row>
    <row r="6" spans="1:3" ht="17.25">
      <c r="A6" s="8" t="s">
        <v>2</v>
      </c>
      <c r="B6" s="3">
        <v>1.1E-5</v>
      </c>
    </row>
    <row r="7" spans="1:3">
      <c r="A7" s="8" t="s">
        <v>3</v>
      </c>
      <c r="B7" s="2">
        <v>3</v>
      </c>
    </row>
    <row r="8" spans="1:3">
      <c r="A8" s="8" t="s">
        <v>4</v>
      </c>
      <c r="B8" s="2">
        <v>3</v>
      </c>
    </row>
    <row r="9" spans="1:3">
      <c r="A9" s="6" t="s">
        <v>1</v>
      </c>
      <c r="B9" s="6"/>
      <c r="C9" s="4">
        <f>B7/B8</f>
        <v>1</v>
      </c>
    </row>
    <row r="10" spans="1:3">
      <c r="A10" s="6" t="s">
        <v>11</v>
      </c>
      <c r="B10" s="6"/>
      <c r="C10" s="9">
        <f>ROUND(B4+(B4^2+(2*B4*B7)/(B6*B8))^(1/2),3)</f>
        <v>12757.614</v>
      </c>
    </row>
    <row r="11" spans="1:3">
      <c r="A11" s="6" t="s">
        <v>12</v>
      </c>
      <c r="B11" s="6"/>
      <c r="C11" s="4">
        <f>ROUND(C10/9.81,2)</f>
        <v>1300.47</v>
      </c>
    </row>
    <row r="24" spans="1:3" ht="15.75">
      <c r="B24" s="11" t="s">
        <v>9</v>
      </c>
      <c r="C24" s="11" t="s">
        <v>8</v>
      </c>
    </row>
    <row r="25" spans="1:3">
      <c r="A25" t="s">
        <v>0</v>
      </c>
    </row>
    <row r="26" spans="1:3">
      <c r="A26" s="8" t="s">
        <v>7</v>
      </c>
      <c r="B26" s="2">
        <v>785</v>
      </c>
    </row>
    <row r="27" spans="1:3">
      <c r="A27" s="6" t="s">
        <v>6</v>
      </c>
      <c r="B27" s="6"/>
      <c r="C27" s="6">
        <f>ROUND(B26/9.81,1)</f>
        <v>80</v>
      </c>
    </row>
    <row r="28" spans="1:3">
      <c r="A28" s="8" t="s">
        <v>11</v>
      </c>
      <c r="B28" s="2">
        <v>12757.614</v>
      </c>
    </row>
    <row r="29" spans="1:3">
      <c r="A29" s="6" t="s">
        <v>12</v>
      </c>
      <c r="B29" s="6"/>
      <c r="C29" s="6">
        <f>ROUND(B28/9.81,2)</f>
        <v>1300.47</v>
      </c>
    </row>
    <row r="30" spans="1:3">
      <c r="A30" s="8" t="s">
        <v>3</v>
      </c>
      <c r="B30" s="2">
        <v>3</v>
      </c>
    </row>
    <row r="31" spans="1:3">
      <c r="A31" s="8" t="s">
        <v>4</v>
      </c>
      <c r="B31" s="2">
        <v>3</v>
      </c>
    </row>
    <row r="32" spans="1:3">
      <c r="A32" s="6" t="s">
        <v>1</v>
      </c>
      <c r="B32" s="6"/>
      <c r="C32" s="4">
        <f>ROUND(B30/B31,2)</f>
        <v>1</v>
      </c>
    </row>
    <row r="33" spans="1:4" ht="17.25">
      <c r="A33" s="6" t="s">
        <v>2</v>
      </c>
      <c r="B33" s="6"/>
      <c r="C33" s="9">
        <f>(2*B26)/(B28*(B28-2*B26))*B30/B31</f>
        <v>1.1000000904361531E-5</v>
      </c>
      <c r="D33">
        <f>ROUND((2*B26)/(B28*(B28-2*B26))*B30/B31,9)</f>
        <v>1.1E-5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Paololuigi Salimbeni</dc:creator>
  <cp:lastModifiedBy>Paololuigi Salimbeni</cp:lastModifiedBy>
  <dcterms:created xsi:type="dcterms:W3CDTF">2023-04-28T16:35:21Z</dcterms:created>
  <dcterms:modified xsi:type="dcterms:W3CDTF">2023-05-11T15:31:30Z</dcterms:modified>
</cp:coreProperties>
</file>